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40" windowHeight="13740"/>
  </bookViews>
  <sheets>
    <sheet name="C.2" sheetId="16" r:id="rId1"/>
    <sheet name="C.3" sheetId="5" r:id="rId2"/>
    <sheet name="C.4" sheetId="4" r:id="rId3"/>
    <sheet name="C.3.1" sheetId="6" r:id="rId4"/>
    <sheet name="C.4.1" sheetId="7" r:id="rId5"/>
    <sheet name="C.3.2" sheetId="8" r:id="rId6"/>
    <sheet name="C.4.2" sheetId="9" r:id="rId7"/>
    <sheet name="C.3.3" sheetId="10" r:id="rId8"/>
    <sheet name="C.4.3" sheetId="11" r:id="rId9"/>
    <sheet name="C.3.4" sheetId="12" r:id="rId10"/>
    <sheet name="C.4.4" sheetId="13" r:id="rId11"/>
    <sheet name="C.3.5" sheetId="14" r:id="rId12"/>
    <sheet name="C.4.5" sheetId="15" r:id="rId13"/>
    <sheet name="B.1" sheetId="17" r:id="rId14"/>
    <sheet name="B.2" sheetId="18" r:id="rId15"/>
    <sheet name="B.2.1" sheetId="19" r:id="rId16"/>
    <sheet name="B.2.2" sheetId="20" r:id="rId17"/>
    <sheet name="B.2.3" sheetId="21" r:id="rId18"/>
    <sheet name="B.2.4" sheetId="22" r:id="rId19"/>
    <sheet name="B.2.5" sheetId="23" r:id="rId20"/>
  </sheets>
  <definedNames>
    <definedName name="_xlnm._FilterDatabase" localSheetId="1" hidden="1">C.3!$Z$1:$Z$247</definedName>
    <definedName name="_xlnm._FilterDatabase" localSheetId="3" hidden="1">C.3.1!$Z$1:$Z$247</definedName>
    <definedName name="_xlnm._FilterDatabase" localSheetId="5" hidden="1">C.3.2!$Z$1:$Z$247</definedName>
    <definedName name="_xlnm._FilterDatabase" localSheetId="7" hidden="1">C.3.3!$Z$1:$Z$247</definedName>
    <definedName name="_xlnm._FilterDatabase" localSheetId="9" hidden="1">C.3.4!$Z$1:$Z$247</definedName>
    <definedName name="_xlnm._FilterDatabase" localSheetId="11" hidden="1">C.3.5!$Z$1:$Z$247</definedName>
    <definedName name="_xlnm.Print_Area" localSheetId="13">B.1!$A$1:$O$40</definedName>
  </definedNames>
  <calcPr calcId="145621"/>
</workbook>
</file>

<file path=xl/calcChain.xml><?xml version="1.0" encoding="utf-8"?>
<calcChain xmlns="http://schemas.openxmlformats.org/spreadsheetml/2006/main">
  <c r="M81" i="23" l="1"/>
  <c r="L81" i="23"/>
  <c r="K81" i="23"/>
  <c r="J81" i="23"/>
  <c r="I81" i="23"/>
  <c r="H81" i="23"/>
  <c r="G81" i="23"/>
  <c r="F81" i="23"/>
  <c r="E81" i="23"/>
  <c r="M78" i="23"/>
  <c r="L78" i="23"/>
  <c r="K78" i="23"/>
  <c r="J78" i="23"/>
  <c r="I78" i="23"/>
  <c r="H78" i="23"/>
  <c r="G78" i="23"/>
  <c r="F78" i="23"/>
  <c r="E78" i="23"/>
  <c r="M77" i="23"/>
  <c r="L77" i="23"/>
  <c r="K77" i="23"/>
  <c r="J77" i="23"/>
  <c r="I77" i="23"/>
  <c r="H77" i="23"/>
  <c r="G77" i="23"/>
  <c r="F77" i="23"/>
  <c r="E77" i="23"/>
  <c r="M73" i="23"/>
  <c r="L73" i="23"/>
  <c r="K73" i="23"/>
  <c r="J73" i="23"/>
  <c r="I73" i="23"/>
  <c r="H73" i="23"/>
  <c r="G73" i="23"/>
  <c r="F73" i="23"/>
  <c r="E73" i="23"/>
  <c r="M68" i="23"/>
  <c r="L68" i="23"/>
  <c r="K68" i="23"/>
  <c r="J68" i="23"/>
  <c r="I68" i="23"/>
  <c r="H68" i="23"/>
  <c r="G68" i="23"/>
  <c r="F68" i="23"/>
  <c r="E68" i="23"/>
  <c r="M65" i="23"/>
  <c r="L65" i="23"/>
  <c r="K65" i="23"/>
  <c r="J65" i="23"/>
  <c r="I65" i="23"/>
  <c r="H65" i="23"/>
  <c r="G65" i="23"/>
  <c r="F65" i="23"/>
  <c r="E65" i="23"/>
  <c r="M64" i="23"/>
  <c r="L64" i="23"/>
  <c r="K64" i="23"/>
  <c r="J64" i="23"/>
  <c r="I64" i="23"/>
  <c r="H64" i="23"/>
  <c r="G64" i="23"/>
  <c r="F64" i="23"/>
  <c r="E64" i="23"/>
  <c r="M59" i="23"/>
  <c r="L59" i="23"/>
  <c r="K59" i="23"/>
  <c r="J59" i="23"/>
  <c r="I59" i="23"/>
  <c r="H59" i="23"/>
  <c r="G59" i="23"/>
  <c r="F59" i="23"/>
  <c r="E59" i="23"/>
  <c r="M56" i="23"/>
  <c r="L56" i="23"/>
  <c r="K56" i="23"/>
  <c r="J56" i="23"/>
  <c r="I56" i="23"/>
  <c r="H56" i="23"/>
  <c r="G56" i="23"/>
  <c r="F56" i="23"/>
  <c r="E56" i="23"/>
  <c r="M53" i="23"/>
  <c r="L53" i="23"/>
  <c r="K53" i="23"/>
  <c r="J53" i="23"/>
  <c r="I53" i="23"/>
  <c r="H53" i="23"/>
  <c r="G53" i="23"/>
  <c r="F53" i="23"/>
  <c r="E53" i="23"/>
  <c r="M52" i="23"/>
  <c r="L52" i="23"/>
  <c r="K52" i="23"/>
  <c r="J52" i="23"/>
  <c r="I52" i="23"/>
  <c r="H52" i="23"/>
  <c r="G52" i="23"/>
  <c r="F52" i="23"/>
  <c r="E52" i="23"/>
  <c r="M51" i="23"/>
  <c r="L51" i="23"/>
  <c r="K51" i="23"/>
  <c r="J51" i="23"/>
  <c r="I51" i="23"/>
  <c r="H51" i="23"/>
  <c r="G51" i="23"/>
  <c r="F51" i="23"/>
  <c r="E51" i="23"/>
  <c r="M47" i="23"/>
  <c r="L47" i="23"/>
  <c r="K47" i="23"/>
  <c r="J47" i="23"/>
  <c r="I47" i="23"/>
  <c r="H47" i="23"/>
  <c r="G47" i="23"/>
  <c r="F47" i="23"/>
  <c r="E47" i="23"/>
  <c r="M8" i="23"/>
  <c r="L8" i="23"/>
  <c r="K8" i="23"/>
  <c r="J8" i="23"/>
  <c r="I8" i="23"/>
  <c r="H8" i="23"/>
  <c r="G8" i="23"/>
  <c r="F8" i="23"/>
  <c r="E8" i="23"/>
  <c r="M5" i="23"/>
  <c r="L5" i="23"/>
  <c r="K5" i="23"/>
  <c r="J5" i="23"/>
  <c r="I5" i="23"/>
  <c r="H5" i="23"/>
  <c r="G5" i="23"/>
  <c r="F5" i="23"/>
  <c r="E5" i="23"/>
  <c r="M4" i="23"/>
  <c r="M92" i="23" s="1"/>
  <c r="L4" i="23"/>
  <c r="L92" i="23" s="1"/>
  <c r="K4" i="23"/>
  <c r="K92" i="23" s="1"/>
  <c r="J4" i="23"/>
  <c r="J92" i="23" s="1"/>
  <c r="I4" i="23"/>
  <c r="I92" i="23" s="1"/>
  <c r="H4" i="23"/>
  <c r="H92" i="23" s="1"/>
  <c r="G4" i="23"/>
  <c r="G92" i="23" s="1"/>
  <c r="F4" i="23"/>
  <c r="F92" i="23" s="1"/>
  <c r="E4" i="23"/>
  <c r="E92" i="23" s="1"/>
  <c r="M81" i="22"/>
  <c r="L81" i="22"/>
  <c r="K81" i="22"/>
  <c r="J81" i="22"/>
  <c r="I81" i="22"/>
  <c r="H81" i="22"/>
  <c r="G81" i="22"/>
  <c r="F81" i="22"/>
  <c r="E81" i="22"/>
  <c r="M78" i="22"/>
  <c r="L78" i="22"/>
  <c r="K78" i="22"/>
  <c r="J78" i="22"/>
  <c r="I78" i="22"/>
  <c r="H78" i="22"/>
  <c r="G78" i="22"/>
  <c r="F78" i="22"/>
  <c r="E78" i="22"/>
  <c r="M77" i="22"/>
  <c r="L77" i="22"/>
  <c r="K77" i="22"/>
  <c r="J77" i="22"/>
  <c r="I77" i="22"/>
  <c r="H77" i="22"/>
  <c r="G77" i="22"/>
  <c r="F77" i="22"/>
  <c r="E77" i="22"/>
  <c r="M73" i="22"/>
  <c r="L73" i="22"/>
  <c r="K73" i="22"/>
  <c r="J73" i="22"/>
  <c r="I73" i="22"/>
  <c r="H73" i="22"/>
  <c r="G73" i="22"/>
  <c r="F73" i="22"/>
  <c r="E73" i="22"/>
  <c r="M68" i="22"/>
  <c r="L68" i="22"/>
  <c r="K68" i="22"/>
  <c r="J68" i="22"/>
  <c r="I68" i="22"/>
  <c r="H68" i="22"/>
  <c r="G68" i="22"/>
  <c r="F68" i="22"/>
  <c r="E68" i="22"/>
  <c r="M65" i="22"/>
  <c r="L65" i="22"/>
  <c r="K65" i="22"/>
  <c r="J65" i="22"/>
  <c r="I65" i="22"/>
  <c r="H65" i="22"/>
  <c r="G65" i="22"/>
  <c r="F65" i="22"/>
  <c r="E65" i="22"/>
  <c r="M64" i="22"/>
  <c r="L64" i="22"/>
  <c r="K64" i="22"/>
  <c r="J64" i="22"/>
  <c r="I64" i="22"/>
  <c r="H64" i="22"/>
  <c r="G64" i="22"/>
  <c r="F64" i="22"/>
  <c r="E64" i="22"/>
  <c r="M59" i="22"/>
  <c r="L59" i="22"/>
  <c r="K59" i="22"/>
  <c r="J59" i="22"/>
  <c r="I59" i="22"/>
  <c r="H59" i="22"/>
  <c r="G59" i="22"/>
  <c r="F59" i="22"/>
  <c r="E59" i="22"/>
  <c r="M56" i="22"/>
  <c r="L56" i="22"/>
  <c r="K56" i="22"/>
  <c r="J56" i="22"/>
  <c r="I56" i="22"/>
  <c r="H56" i="22"/>
  <c r="G56" i="22"/>
  <c r="F56" i="22"/>
  <c r="E56" i="22"/>
  <c r="M53" i="22"/>
  <c r="L53" i="22"/>
  <c r="K53" i="22"/>
  <c r="J53" i="22"/>
  <c r="J52" i="22" s="1"/>
  <c r="J51" i="22" s="1"/>
  <c r="I53" i="22"/>
  <c r="H53" i="22"/>
  <c r="G53" i="22"/>
  <c r="F53" i="22"/>
  <c r="F52" i="22" s="1"/>
  <c r="F51" i="22" s="1"/>
  <c r="E53" i="22"/>
  <c r="M52" i="22"/>
  <c r="L52" i="22"/>
  <c r="K52" i="22"/>
  <c r="K51" i="22" s="1"/>
  <c r="I52" i="22"/>
  <c r="H52" i="22"/>
  <c r="G52" i="22"/>
  <c r="G51" i="22" s="1"/>
  <c r="E52" i="22"/>
  <c r="M51" i="22"/>
  <c r="L51" i="22"/>
  <c r="I51" i="22"/>
  <c r="H51" i="22"/>
  <c r="E51" i="22"/>
  <c r="M47" i="22"/>
  <c r="L47" i="22"/>
  <c r="K47" i="22"/>
  <c r="J47" i="22"/>
  <c r="I47" i="22"/>
  <c r="H47" i="22"/>
  <c r="G47" i="22"/>
  <c r="F47" i="22"/>
  <c r="E47" i="22"/>
  <c r="M8" i="22"/>
  <c r="L8" i="22"/>
  <c r="K8" i="22"/>
  <c r="J8" i="22"/>
  <c r="I8" i="22"/>
  <c r="H8" i="22"/>
  <c r="G8" i="22"/>
  <c r="F8" i="22"/>
  <c r="E8" i="22"/>
  <c r="M5" i="22"/>
  <c r="L5" i="22"/>
  <c r="K5" i="22"/>
  <c r="J5" i="22"/>
  <c r="I5" i="22"/>
  <c r="H5" i="22"/>
  <c r="G5" i="22"/>
  <c r="F5" i="22"/>
  <c r="E5" i="22"/>
  <c r="M4" i="22"/>
  <c r="M92" i="22" s="1"/>
  <c r="L4" i="22"/>
  <c r="L92" i="22" s="1"/>
  <c r="K4" i="22"/>
  <c r="J4" i="22"/>
  <c r="J92" i="22" s="1"/>
  <c r="I4" i="22"/>
  <c r="I92" i="22" s="1"/>
  <c r="H4" i="22"/>
  <c r="H92" i="22" s="1"/>
  <c r="G4" i="22"/>
  <c r="G92" i="22" s="1"/>
  <c r="F4" i="22"/>
  <c r="F92" i="22" s="1"/>
  <c r="E4" i="22"/>
  <c r="E92" i="22" s="1"/>
  <c r="M81" i="21"/>
  <c r="L81" i="21"/>
  <c r="K81" i="21"/>
  <c r="J81" i="21"/>
  <c r="I81" i="21"/>
  <c r="H81" i="21"/>
  <c r="G81" i="21"/>
  <c r="F81" i="21"/>
  <c r="E81" i="21"/>
  <c r="M78" i="21"/>
  <c r="L78" i="21"/>
  <c r="K78" i="21"/>
  <c r="J78" i="21"/>
  <c r="I78" i="21"/>
  <c r="H78" i="21"/>
  <c r="G78" i="21"/>
  <c r="F78" i="21"/>
  <c r="E78" i="21"/>
  <c r="M77" i="21"/>
  <c r="L77" i="21"/>
  <c r="K77" i="21"/>
  <c r="J77" i="21"/>
  <c r="I77" i="21"/>
  <c r="H77" i="21"/>
  <c r="G77" i="21"/>
  <c r="F77" i="21"/>
  <c r="E77" i="21"/>
  <c r="M73" i="21"/>
  <c r="L73" i="21"/>
  <c r="K73" i="21"/>
  <c r="J73" i="21"/>
  <c r="I73" i="21"/>
  <c r="H73" i="21"/>
  <c r="G73" i="21"/>
  <c r="F73" i="21"/>
  <c r="E73" i="21"/>
  <c r="M68" i="21"/>
  <c r="L68" i="21"/>
  <c r="K68" i="21"/>
  <c r="J68" i="21"/>
  <c r="I68" i="21"/>
  <c r="H68" i="21"/>
  <c r="G68" i="21"/>
  <c r="F68" i="21"/>
  <c r="E68" i="21"/>
  <c r="M65" i="21"/>
  <c r="L65" i="21"/>
  <c r="K65" i="21"/>
  <c r="J65" i="21"/>
  <c r="I65" i="21"/>
  <c r="H65" i="21"/>
  <c r="G65" i="21"/>
  <c r="F65" i="21"/>
  <c r="E65" i="21"/>
  <c r="M64" i="21"/>
  <c r="L64" i="21"/>
  <c r="K64" i="21"/>
  <c r="J64" i="21"/>
  <c r="I64" i="21"/>
  <c r="H64" i="21"/>
  <c r="G64" i="21"/>
  <c r="F64" i="21"/>
  <c r="E64" i="21"/>
  <c r="M59" i="21"/>
  <c r="L59" i="21"/>
  <c r="K59" i="21"/>
  <c r="J59" i="21"/>
  <c r="I59" i="21"/>
  <c r="H59" i="21"/>
  <c r="G59" i="21"/>
  <c r="F59" i="21"/>
  <c r="E59" i="21"/>
  <c r="M56" i="21"/>
  <c r="L56" i="21"/>
  <c r="K56" i="21"/>
  <c r="J56" i="21"/>
  <c r="I56" i="21"/>
  <c r="H56" i="21"/>
  <c r="G56" i="21"/>
  <c r="F56" i="21"/>
  <c r="E56" i="21"/>
  <c r="M53" i="21"/>
  <c r="L53" i="21"/>
  <c r="K53" i="21"/>
  <c r="J53" i="21"/>
  <c r="I53" i="21"/>
  <c r="H53" i="21"/>
  <c r="G53" i="21"/>
  <c r="F53" i="21"/>
  <c r="E53" i="21"/>
  <c r="M52" i="21"/>
  <c r="L52" i="21"/>
  <c r="K52" i="21"/>
  <c r="J52" i="21"/>
  <c r="I52" i="21"/>
  <c r="H52" i="21"/>
  <c r="G52" i="21"/>
  <c r="F52" i="21"/>
  <c r="E52" i="21"/>
  <c r="M51" i="21"/>
  <c r="L51" i="21"/>
  <c r="K51" i="21"/>
  <c r="J51" i="21"/>
  <c r="I51" i="21"/>
  <c r="H51" i="21"/>
  <c r="G51" i="21"/>
  <c r="F51" i="21"/>
  <c r="E51" i="21"/>
  <c r="M47" i="21"/>
  <c r="L47" i="21"/>
  <c r="K47" i="21"/>
  <c r="J47" i="21"/>
  <c r="I47" i="21"/>
  <c r="H47" i="21"/>
  <c r="G47" i="21"/>
  <c r="F47" i="21"/>
  <c r="E47" i="21"/>
  <c r="M8" i="21"/>
  <c r="L8" i="21"/>
  <c r="K8" i="21"/>
  <c r="J8" i="21"/>
  <c r="I8" i="21"/>
  <c r="H8" i="21"/>
  <c r="G8" i="21"/>
  <c r="F8" i="21"/>
  <c r="E8" i="21"/>
  <c r="M5" i="21"/>
  <c r="L5" i="21"/>
  <c r="K5" i="21"/>
  <c r="J5" i="21"/>
  <c r="J4" i="21" s="1"/>
  <c r="J92" i="21" s="1"/>
  <c r="I5" i="21"/>
  <c r="H5" i="21"/>
  <c r="G5" i="21"/>
  <c r="F5" i="21"/>
  <c r="F4" i="21" s="1"/>
  <c r="F92" i="21" s="1"/>
  <c r="E5" i="21"/>
  <c r="M4" i="21"/>
  <c r="M92" i="21" s="1"/>
  <c r="L4" i="21"/>
  <c r="L92" i="21" s="1"/>
  <c r="K4" i="21"/>
  <c r="K92" i="21" s="1"/>
  <c r="I4" i="21"/>
  <c r="I92" i="21" s="1"/>
  <c r="H4" i="21"/>
  <c r="H92" i="21" s="1"/>
  <c r="G4" i="21"/>
  <c r="G92" i="21" s="1"/>
  <c r="E4" i="21"/>
  <c r="E92" i="21" s="1"/>
  <c r="M81" i="20"/>
  <c r="L81" i="20"/>
  <c r="K81" i="20"/>
  <c r="J81" i="20"/>
  <c r="I81" i="20"/>
  <c r="H81" i="20"/>
  <c r="G81" i="20"/>
  <c r="F81" i="20"/>
  <c r="E81" i="20"/>
  <c r="M78" i="20"/>
  <c r="L78" i="20"/>
  <c r="K78" i="20"/>
  <c r="J78" i="20"/>
  <c r="I78" i="20"/>
  <c r="H78" i="20"/>
  <c r="G78" i="20"/>
  <c r="F78" i="20"/>
  <c r="E78" i="20"/>
  <c r="M77" i="20"/>
  <c r="L77" i="20"/>
  <c r="K77" i="20"/>
  <c r="J77" i="20"/>
  <c r="I77" i="20"/>
  <c r="H77" i="20"/>
  <c r="G77" i="20"/>
  <c r="F77" i="20"/>
  <c r="E77" i="20"/>
  <c r="M73" i="20"/>
  <c r="L73" i="20"/>
  <c r="K73" i="20"/>
  <c r="J73" i="20"/>
  <c r="I73" i="20"/>
  <c r="H73" i="20"/>
  <c r="G73" i="20"/>
  <c r="F73" i="20"/>
  <c r="E73" i="20"/>
  <c r="M68" i="20"/>
  <c r="L68" i="20"/>
  <c r="K68" i="20"/>
  <c r="J68" i="20"/>
  <c r="I68" i="20"/>
  <c r="H68" i="20"/>
  <c r="G68" i="20"/>
  <c r="F68" i="20"/>
  <c r="E68" i="20"/>
  <c r="M65" i="20"/>
  <c r="L65" i="20"/>
  <c r="K65" i="20"/>
  <c r="J65" i="20"/>
  <c r="I65" i="20"/>
  <c r="H65" i="20"/>
  <c r="G65" i="20"/>
  <c r="F65" i="20"/>
  <c r="E65" i="20"/>
  <c r="M64" i="20"/>
  <c r="L64" i="20"/>
  <c r="K64" i="20"/>
  <c r="J64" i="20"/>
  <c r="I64" i="20"/>
  <c r="H64" i="20"/>
  <c r="G64" i="20"/>
  <c r="F64" i="20"/>
  <c r="E64" i="20"/>
  <c r="M59" i="20"/>
  <c r="L59" i="20"/>
  <c r="K59" i="20"/>
  <c r="J59" i="20"/>
  <c r="I59" i="20"/>
  <c r="H59" i="20"/>
  <c r="G59" i="20"/>
  <c r="F59" i="20"/>
  <c r="E59" i="20"/>
  <c r="M56" i="20"/>
  <c r="L56" i="20"/>
  <c r="K56" i="20"/>
  <c r="J56" i="20"/>
  <c r="I56" i="20"/>
  <c r="H56" i="20"/>
  <c r="G56" i="20"/>
  <c r="F56" i="20"/>
  <c r="E56" i="20"/>
  <c r="M53" i="20"/>
  <c r="L53" i="20"/>
  <c r="K53" i="20"/>
  <c r="J53" i="20"/>
  <c r="I53" i="20"/>
  <c r="H53" i="20"/>
  <c r="G53" i="20"/>
  <c r="F53" i="20"/>
  <c r="E53" i="20"/>
  <c r="M52" i="20"/>
  <c r="L52" i="20"/>
  <c r="K52" i="20"/>
  <c r="J52" i="20"/>
  <c r="I52" i="20"/>
  <c r="H52" i="20"/>
  <c r="G52" i="20"/>
  <c r="F52" i="20"/>
  <c r="E52" i="20"/>
  <c r="M51" i="20"/>
  <c r="L51" i="20"/>
  <c r="K51" i="20"/>
  <c r="J51" i="20"/>
  <c r="I51" i="20"/>
  <c r="H51" i="20"/>
  <c r="G51" i="20"/>
  <c r="F51" i="20"/>
  <c r="E51" i="20"/>
  <c r="M47" i="20"/>
  <c r="L47" i="20"/>
  <c r="K47" i="20"/>
  <c r="J47" i="20"/>
  <c r="I47" i="20"/>
  <c r="H47" i="20"/>
  <c r="G47" i="20"/>
  <c r="F47" i="20"/>
  <c r="E47" i="20"/>
  <c r="M8" i="20"/>
  <c r="L8" i="20"/>
  <c r="K8" i="20"/>
  <c r="J8" i="20"/>
  <c r="I8" i="20"/>
  <c r="H8" i="20"/>
  <c r="G8" i="20"/>
  <c r="F8" i="20"/>
  <c r="E8" i="20"/>
  <c r="M5" i="20"/>
  <c r="L5" i="20"/>
  <c r="K5" i="20"/>
  <c r="J5" i="20"/>
  <c r="I5" i="20"/>
  <c r="H5" i="20"/>
  <c r="G5" i="20"/>
  <c r="F5" i="20"/>
  <c r="E5" i="20"/>
  <c r="M4" i="20"/>
  <c r="M92" i="20" s="1"/>
  <c r="L4" i="20"/>
  <c r="L92" i="20" s="1"/>
  <c r="K4" i="20"/>
  <c r="K92" i="20" s="1"/>
  <c r="J4" i="20"/>
  <c r="J92" i="20" s="1"/>
  <c r="I4" i="20"/>
  <c r="I92" i="20" s="1"/>
  <c r="H4" i="20"/>
  <c r="H92" i="20" s="1"/>
  <c r="G4" i="20"/>
  <c r="G92" i="20" s="1"/>
  <c r="F4" i="20"/>
  <c r="F92" i="20" s="1"/>
  <c r="E4" i="20"/>
  <c r="E92" i="20" s="1"/>
  <c r="M81" i="19"/>
  <c r="L81" i="19"/>
  <c r="K81" i="19"/>
  <c r="J81" i="19"/>
  <c r="I81" i="19"/>
  <c r="H81" i="19"/>
  <c r="G81" i="19"/>
  <c r="F81" i="19"/>
  <c r="E81" i="19"/>
  <c r="M78" i="19"/>
  <c r="L78" i="19"/>
  <c r="K78" i="19"/>
  <c r="J78" i="19"/>
  <c r="I78" i="19"/>
  <c r="H78" i="19"/>
  <c r="G78" i="19"/>
  <c r="F78" i="19"/>
  <c r="E78" i="19"/>
  <c r="M77" i="19"/>
  <c r="L77" i="19"/>
  <c r="K77" i="19"/>
  <c r="J77" i="19"/>
  <c r="I77" i="19"/>
  <c r="H77" i="19"/>
  <c r="G77" i="19"/>
  <c r="F77" i="19"/>
  <c r="E77" i="19"/>
  <c r="M73" i="19"/>
  <c r="L73" i="19"/>
  <c r="K73" i="19"/>
  <c r="J73" i="19"/>
  <c r="I73" i="19"/>
  <c r="H73" i="19"/>
  <c r="G73" i="19"/>
  <c r="F73" i="19"/>
  <c r="E73" i="19"/>
  <c r="M68" i="19"/>
  <c r="L68" i="19"/>
  <c r="K68" i="19"/>
  <c r="J68" i="19"/>
  <c r="I68" i="19"/>
  <c r="H68" i="19"/>
  <c r="G68" i="19"/>
  <c r="F68" i="19"/>
  <c r="E68" i="19"/>
  <c r="M65" i="19"/>
  <c r="L65" i="19"/>
  <c r="K65" i="19"/>
  <c r="J65" i="19"/>
  <c r="I65" i="19"/>
  <c r="H65" i="19"/>
  <c r="G65" i="19"/>
  <c r="F65" i="19"/>
  <c r="E65" i="19"/>
  <c r="M64" i="19"/>
  <c r="L64" i="19"/>
  <c r="K64" i="19"/>
  <c r="J64" i="19"/>
  <c r="I64" i="19"/>
  <c r="H64" i="19"/>
  <c r="G64" i="19"/>
  <c r="F64" i="19"/>
  <c r="E64" i="19"/>
  <c r="M59" i="19"/>
  <c r="L59" i="19"/>
  <c r="K59" i="19"/>
  <c r="J59" i="19"/>
  <c r="I59" i="19"/>
  <c r="H59" i="19"/>
  <c r="G59" i="19"/>
  <c r="F59" i="19"/>
  <c r="E59" i="19"/>
  <c r="M56" i="19"/>
  <c r="L56" i="19"/>
  <c r="K56" i="19"/>
  <c r="J56" i="19"/>
  <c r="I56" i="19"/>
  <c r="H56" i="19"/>
  <c r="G56" i="19"/>
  <c r="F56" i="19"/>
  <c r="E56" i="19"/>
  <c r="M53" i="19"/>
  <c r="L53" i="19"/>
  <c r="K53" i="19"/>
  <c r="J53" i="19"/>
  <c r="I53" i="19"/>
  <c r="H53" i="19"/>
  <c r="G53" i="19"/>
  <c r="F53" i="19"/>
  <c r="E53" i="19"/>
  <c r="M52" i="19"/>
  <c r="L52" i="19"/>
  <c r="K52" i="19"/>
  <c r="J52" i="19"/>
  <c r="I52" i="19"/>
  <c r="H52" i="19"/>
  <c r="G52" i="19"/>
  <c r="F52" i="19"/>
  <c r="E52" i="19"/>
  <c r="M51" i="19"/>
  <c r="L51" i="19"/>
  <c r="K51" i="19"/>
  <c r="J51" i="19"/>
  <c r="I51" i="19"/>
  <c r="H51" i="19"/>
  <c r="G51" i="19"/>
  <c r="F51" i="19"/>
  <c r="E51" i="19"/>
  <c r="M47" i="19"/>
  <c r="L47" i="19"/>
  <c r="K47" i="19"/>
  <c r="J47" i="19"/>
  <c r="I47" i="19"/>
  <c r="H47" i="19"/>
  <c r="G47" i="19"/>
  <c r="F47" i="19"/>
  <c r="E47" i="19"/>
  <c r="M8" i="19"/>
  <c r="L8" i="19"/>
  <c r="K8" i="19"/>
  <c r="J8" i="19"/>
  <c r="I8" i="19"/>
  <c r="H8" i="19"/>
  <c r="G8" i="19"/>
  <c r="F8" i="19"/>
  <c r="E8" i="19"/>
  <c r="M5" i="19"/>
  <c r="L5" i="19"/>
  <c r="K5" i="19"/>
  <c r="J5" i="19"/>
  <c r="J4" i="19" s="1"/>
  <c r="J92" i="19" s="1"/>
  <c r="I5" i="19"/>
  <c r="H5" i="19"/>
  <c r="G5" i="19"/>
  <c r="F5" i="19"/>
  <c r="F4" i="19" s="1"/>
  <c r="F92" i="19" s="1"/>
  <c r="E5" i="19"/>
  <c r="M4" i="19"/>
  <c r="M92" i="19" s="1"/>
  <c r="L4" i="19"/>
  <c r="L92" i="19" s="1"/>
  <c r="K4" i="19"/>
  <c r="K92" i="19" s="1"/>
  <c r="I4" i="19"/>
  <c r="I92" i="19" s="1"/>
  <c r="H4" i="19"/>
  <c r="H92" i="19" s="1"/>
  <c r="G4" i="19"/>
  <c r="G92" i="19" s="1"/>
  <c r="E4" i="19"/>
  <c r="E92" i="19" s="1"/>
  <c r="M81" i="18"/>
  <c r="L81" i="18"/>
  <c r="K81" i="18"/>
  <c r="J81" i="18"/>
  <c r="I81" i="18"/>
  <c r="H81" i="18"/>
  <c r="G81" i="18"/>
  <c r="F81" i="18"/>
  <c r="E81" i="18"/>
  <c r="M78" i="18"/>
  <c r="L78" i="18"/>
  <c r="K78" i="18"/>
  <c r="J78" i="18"/>
  <c r="I78" i="18"/>
  <c r="H78" i="18"/>
  <c r="G78" i="18"/>
  <c r="F78" i="18"/>
  <c r="E78" i="18"/>
  <c r="M77" i="18"/>
  <c r="L77" i="18"/>
  <c r="K77" i="18"/>
  <c r="J77" i="18"/>
  <c r="I77" i="18"/>
  <c r="H77" i="18"/>
  <c r="G77" i="18"/>
  <c r="F77" i="18"/>
  <c r="E77" i="18"/>
  <c r="M73" i="18"/>
  <c r="L73" i="18"/>
  <c r="K73" i="18"/>
  <c r="J73" i="18"/>
  <c r="I73" i="18"/>
  <c r="H73" i="18"/>
  <c r="G73" i="18"/>
  <c r="F73" i="18"/>
  <c r="E73" i="18"/>
  <c r="M68" i="18"/>
  <c r="L68" i="18"/>
  <c r="K68" i="18"/>
  <c r="J68" i="18"/>
  <c r="I68" i="18"/>
  <c r="H68" i="18"/>
  <c r="G68" i="18"/>
  <c r="F68" i="18"/>
  <c r="E68" i="18"/>
  <c r="M65" i="18"/>
  <c r="L65" i="18"/>
  <c r="K65" i="18"/>
  <c r="J65" i="18"/>
  <c r="I65" i="18"/>
  <c r="H65" i="18"/>
  <c r="G65" i="18"/>
  <c r="F65" i="18"/>
  <c r="E65" i="18"/>
  <c r="M64" i="18"/>
  <c r="L64" i="18"/>
  <c r="K64" i="18"/>
  <c r="J64" i="18"/>
  <c r="I64" i="18"/>
  <c r="H64" i="18"/>
  <c r="G64" i="18"/>
  <c r="F64" i="18"/>
  <c r="E64" i="18"/>
  <c r="M59" i="18"/>
  <c r="L59" i="18"/>
  <c r="K59" i="18"/>
  <c r="J59" i="18"/>
  <c r="I59" i="18"/>
  <c r="H59" i="18"/>
  <c r="G59" i="18"/>
  <c r="F59" i="18"/>
  <c r="E59" i="18"/>
  <c r="M56" i="18"/>
  <c r="L56" i="18"/>
  <c r="K56" i="18"/>
  <c r="J56" i="18"/>
  <c r="I56" i="18"/>
  <c r="H56" i="18"/>
  <c r="G56" i="18"/>
  <c r="F56" i="18"/>
  <c r="E56" i="18"/>
  <c r="M53" i="18"/>
  <c r="L53" i="18"/>
  <c r="K53" i="18"/>
  <c r="J53" i="18"/>
  <c r="J52" i="18" s="1"/>
  <c r="J51" i="18" s="1"/>
  <c r="I53" i="18"/>
  <c r="H53" i="18"/>
  <c r="G53" i="18"/>
  <c r="F53" i="18"/>
  <c r="F52" i="18" s="1"/>
  <c r="F51" i="18" s="1"/>
  <c r="E53" i="18"/>
  <c r="M52" i="18"/>
  <c r="L52" i="18"/>
  <c r="K52" i="18"/>
  <c r="K51" i="18" s="1"/>
  <c r="I52" i="18"/>
  <c r="H52" i="18"/>
  <c r="G52" i="18"/>
  <c r="G51" i="18" s="1"/>
  <c r="E52" i="18"/>
  <c r="M51" i="18"/>
  <c r="L51" i="18"/>
  <c r="I51" i="18"/>
  <c r="H51" i="18"/>
  <c r="E51" i="18"/>
  <c r="M47" i="18"/>
  <c r="L47" i="18"/>
  <c r="K47" i="18"/>
  <c r="J47" i="18"/>
  <c r="I47" i="18"/>
  <c r="H47" i="18"/>
  <c r="G47" i="18"/>
  <c r="F47" i="18"/>
  <c r="E47" i="18"/>
  <c r="M8" i="18"/>
  <c r="L8" i="18"/>
  <c r="K8" i="18"/>
  <c r="J8" i="18"/>
  <c r="I8" i="18"/>
  <c r="H8" i="18"/>
  <c r="G8" i="18"/>
  <c r="F8" i="18"/>
  <c r="E8" i="18"/>
  <c r="M5" i="18"/>
  <c r="L5" i="18"/>
  <c r="K5" i="18"/>
  <c r="J5" i="18"/>
  <c r="I5" i="18"/>
  <c r="H5" i="18"/>
  <c r="G5" i="18"/>
  <c r="F5" i="18"/>
  <c r="E5" i="18"/>
  <c r="M4" i="18"/>
  <c r="M92" i="18" s="1"/>
  <c r="L4" i="18"/>
  <c r="L92" i="18" s="1"/>
  <c r="K4" i="18"/>
  <c r="J4" i="18"/>
  <c r="J92" i="18" s="1"/>
  <c r="I4" i="18"/>
  <c r="I92" i="18" s="1"/>
  <c r="H4" i="18"/>
  <c r="H92" i="18" s="1"/>
  <c r="G4" i="18"/>
  <c r="G92" i="18" s="1"/>
  <c r="F4" i="18"/>
  <c r="F92" i="18" s="1"/>
  <c r="E4" i="18"/>
  <c r="E92" i="18" s="1"/>
  <c r="M36" i="17"/>
  <c r="L36" i="17"/>
  <c r="K36" i="17"/>
  <c r="J36" i="17"/>
  <c r="I36" i="17"/>
  <c r="H36" i="17"/>
  <c r="G36" i="17"/>
  <c r="F36" i="17"/>
  <c r="E36" i="17"/>
  <c r="M31" i="17"/>
  <c r="L31" i="17"/>
  <c r="K31" i="17"/>
  <c r="J31" i="17"/>
  <c r="I31" i="17"/>
  <c r="H31" i="17"/>
  <c r="G31" i="17"/>
  <c r="F31" i="17"/>
  <c r="E31" i="17"/>
  <c r="M21" i="17"/>
  <c r="L21" i="17"/>
  <c r="K21" i="17"/>
  <c r="J21" i="17"/>
  <c r="I21" i="17"/>
  <c r="H21" i="17"/>
  <c r="G21" i="17"/>
  <c r="F21" i="17"/>
  <c r="E21" i="17"/>
  <c r="M10" i="17"/>
  <c r="L10" i="17"/>
  <c r="K10" i="17"/>
  <c r="J10" i="17"/>
  <c r="I10" i="17"/>
  <c r="H10" i="17"/>
  <c r="G10" i="17"/>
  <c r="F10" i="17"/>
  <c r="E10" i="17"/>
  <c r="M9" i="17"/>
  <c r="L9" i="17"/>
  <c r="K9" i="17"/>
  <c r="J9" i="17"/>
  <c r="I9" i="17"/>
  <c r="H9" i="17"/>
  <c r="G9" i="17"/>
  <c r="F9" i="17"/>
  <c r="E9" i="17"/>
  <c r="M4" i="17"/>
  <c r="M40" i="17" s="1"/>
  <c r="L4" i="17"/>
  <c r="L40" i="17" s="1"/>
  <c r="K4" i="17"/>
  <c r="K40" i="17" s="1"/>
  <c r="J4" i="17"/>
  <c r="J40" i="17" s="1"/>
  <c r="I4" i="17"/>
  <c r="I40" i="17" s="1"/>
  <c r="H4" i="17"/>
  <c r="H40" i="17" s="1"/>
  <c r="G4" i="17"/>
  <c r="G40" i="17" s="1"/>
  <c r="F4" i="17"/>
  <c r="F40" i="17" s="1"/>
  <c r="E4" i="17"/>
  <c r="E40" i="17" s="1"/>
  <c r="K15" i="16"/>
  <c r="J15" i="16"/>
  <c r="I15" i="16"/>
  <c r="H15" i="16"/>
  <c r="G15" i="16"/>
  <c r="F15" i="16"/>
  <c r="E15" i="16"/>
  <c r="D15" i="16"/>
  <c r="C15" i="16"/>
  <c r="K4" i="16"/>
  <c r="J4" i="16"/>
  <c r="I4" i="16"/>
  <c r="H4" i="16"/>
  <c r="G4" i="16"/>
  <c r="F4" i="16"/>
  <c r="E4" i="16"/>
  <c r="D4" i="16"/>
  <c r="C4" i="16"/>
  <c r="K16" i="15"/>
  <c r="J16" i="15"/>
  <c r="I16" i="15"/>
  <c r="H16" i="15"/>
  <c r="G16" i="15"/>
  <c r="F16" i="15"/>
  <c r="E16" i="15"/>
  <c r="D16" i="15"/>
  <c r="C16" i="15"/>
  <c r="K8" i="15"/>
  <c r="J8" i="15"/>
  <c r="I8" i="15"/>
  <c r="H8" i="15"/>
  <c r="G8" i="15"/>
  <c r="F8" i="15"/>
  <c r="E8" i="15"/>
  <c r="D8" i="15"/>
  <c r="C8" i="15"/>
  <c r="K4" i="15"/>
  <c r="K26" i="15" s="1"/>
  <c r="J4" i="15"/>
  <c r="J26" i="15" s="1"/>
  <c r="I4" i="15"/>
  <c r="I26" i="15" s="1"/>
  <c r="H4" i="15"/>
  <c r="H26" i="15" s="1"/>
  <c r="G4" i="15"/>
  <c r="G26" i="15" s="1"/>
  <c r="F4" i="15"/>
  <c r="F26" i="15" s="1"/>
  <c r="E4" i="15"/>
  <c r="E26" i="15" s="1"/>
  <c r="D4" i="15"/>
  <c r="D26" i="15" s="1"/>
  <c r="C4" i="15"/>
  <c r="C26" i="15" s="1"/>
  <c r="Z20" i="14"/>
  <c r="Z19" i="14"/>
  <c r="K19" i="14"/>
  <c r="J19" i="14"/>
  <c r="I19" i="14"/>
  <c r="H19" i="14"/>
  <c r="G19" i="14"/>
  <c r="F19" i="14"/>
  <c r="E19" i="14"/>
  <c r="D19" i="14"/>
  <c r="C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K16" i="13"/>
  <c r="J16" i="13"/>
  <c r="I16" i="13"/>
  <c r="H16" i="13"/>
  <c r="G16" i="13"/>
  <c r="F16" i="13"/>
  <c r="E16" i="13"/>
  <c r="D16" i="13"/>
  <c r="C16" i="13"/>
  <c r="K8" i="13"/>
  <c r="J8" i="13"/>
  <c r="I8" i="13"/>
  <c r="H8" i="13"/>
  <c r="G8" i="13"/>
  <c r="F8" i="13"/>
  <c r="E8" i="13"/>
  <c r="D8" i="13"/>
  <c r="C8" i="13"/>
  <c r="K4" i="13"/>
  <c r="K26" i="13" s="1"/>
  <c r="J4" i="13"/>
  <c r="J26" i="13" s="1"/>
  <c r="I4" i="13"/>
  <c r="I26" i="13" s="1"/>
  <c r="H4" i="13"/>
  <c r="H26" i="13" s="1"/>
  <c r="G4" i="13"/>
  <c r="G26" i="13" s="1"/>
  <c r="F4" i="13"/>
  <c r="F26" i="13" s="1"/>
  <c r="E4" i="13"/>
  <c r="E26" i="13" s="1"/>
  <c r="D4" i="13"/>
  <c r="D26" i="13" s="1"/>
  <c r="C4" i="13"/>
  <c r="C26" i="13" s="1"/>
  <c r="Z20" i="12"/>
  <c r="Z19" i="12"/>
  <c r="K19" i="12"/>
  <c r="J19" i="12"/>
  <c r="I19" i="12"/>
  <c r="H19" i="12"/>
  <c r="G19" i="12"/>
  <c r="F19" i="12"/>
  <c r="E19" i="12"/>
  <c r="D19" i="12"/>
  <c r="C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K16" i="11"/>
  <c r="J16" i="11"/>
  <c r="I16" i="11"/>
  <c r="H16" i="11"/>
  <c r="G16" i="11"/>
  <c r="F16" i="11"/>
  <c r="E16" i="11"/>
  <c r="D16" i="11"/>
  <c r="C16" i="11"/>
  <c r="K8" i="11"/>
  <c r="J8" i="11"/>
  <c r="I8" i="11"/>
  <c r="H8" i="11"/>
  <c r="G8" i="11"/>
  <c r="F8" i="11"/>
  <c r="E8" i="11"/>
  <c r="D8" i="11"/>
  <c r="C8" i="11"/>
  <c r="K4" i="11"/>
  <c r="K26" i="11" s="1"/>
  <c r="J4" i="11"/>
  <c r="J26" i="11" s="1"/>
  <c r="I4" i="11"/>
  <c r="I26" i="11" s="1"/>
  <c r="H4" i="11"/>
  <c r="H26" i="11" s="1"/>
  <c r="G4" i="11"/>
  <c r="G26" i="11" s="1"/>
  <c r="F4" i="11"/>
  <c r="F26" i="11" s="1"/>
  <c r="E4" i="11"/>
  <c r="E26" i="11" s="1"/>
  <c r="D4" i="11"/>
  <c r="D26" i="11" s="1"/>
  <c r="C4" i="11"/>
  <c r="C26" i="11" s="1"/>
  <c r="Z20" i="10"/>
  <c r="Z19" i="10"/>
  <c r="K19" i="10"/>
  <c r="J19" i="10"/>
  <c r="I19" i="10"/>
  <c r="H19" i="10"/>
  <c r="G19" i="10"/>
  <c r="F19" i="10"/>
  <c r="E19" i="10"/>
  <c r="D19" i="10"/>
  <c r="C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K16" i="9"/>
  <c r="J16" i="9"/>
  <c r="I16" i="9"/>
  <c r="H16" i="9"/>
  <c r="G16" i="9"/>
  <c r="F16" i="9"/>
  <c r="E16" i="9"/>
  <c r="D16" i="9"/>
  <c r="C16" i="9"/>
  <c r="K8" i="9"/>
  <c r="J8" i="9"/>
  <c r="I8" i="9"/>
  <c r="H8" i="9"/>
  <c r="G8" i="9"/>
  <c r="F8" i="9"/>
  <c r="E8" i="9"/>
  <c r="D8" i="9"/>
  <c r="C8" i="9"/>
  <c r="K4" i="9"/>
  <c r="K26" i="9" s="1"/>
  <c r="J4" i="9"/>
  <c r="J26" i="9" s="1"/>
  <c r="I4" i="9"/>
  <c r="I26" i="9" s="1"/>
  <c r="H4" i="9"/>
  <c r="H26" i="9" s="1"/>
  <c r="G4" i="9"/>
  <c r="G26" i="9" s="1"/>
  <c r="F4" i="9"/>
  <c r="F26" i="9" s="1"/>
  <c r="E4" i="9"/>
  <c r="E26" i="9" s="1"/>
  <c r="D4" i="9"/>
  <c r="D26" i="9" s="1"/>
  <c r="C4" i="9"/>
  <c r="C26" i="9" s="1"/>
  <c r="Z20" i="8"/>
  <c r="Z19" i="8"/>
  <c r="K19" i="8"/>
  <c r="J19" i="8"/>
  <c r="I19" i="8"/>
  <c r="H19" i="8"/>
  <c r="G19" i="8"/>
  <c r="F19" i="8"/>
  <c r="E19" i="8"/>
  <c r="D19" i="8"/>
  <c r="C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K16" i="7"/>
  <c r="J16" i="7"/>
  <c r="I16" i="7"/>
  <c r="H16" i="7"/>
  <c r="G16" i="7"/>
  <c r="F16" i="7"/>
  <c r="E16" i="7"/>
  <c r="D16" i="7"/>
  <c r="C16" i="7"/>
  <c r="K8" i="7"/>
  <c r="J8" i="7"/>
  <c r="I8" i="7"/>
  <c r="H8" i="7"/>
  <c r="G8" i="7"/>
  <c r="F8" i="7"/>
  <c r="E8" i="7"/>
  <c r="D8" i="7"/>
  <c r="C8" i="7"/>
  <c r="K4" i="7"/>
  <c r="K26" i="7" s="1"/>
  <c r="J4" i="7"/>
  <c r="J26" i="7" s="1"/>
  <c r="I4" i="7"/>
  <c r="I26" i="7" s="1"/>
  <c r="H4" i="7"/>
  <c r="H26" i="7" s="1"/>
  <c r="G4" i="7"/>
  <c r="G26" i="7" s="1"/>
  <c r="F4" i="7"/>
  <c r="F26" i="7" s="1"/>
  <c r="E4" i="7"/>
  <c r="E26" i="7" s="1"/>
  <c r="D4" i="7"/>
  <c r="D26" i="7" s="1"/>
  <c r="C4" i="7"/>
  <c r="C26" i="7" s="1"/>
  <c r="Z20" i="6"/>
  <c r="Z19" i="6"/>
  <c r="K19" i="6"/>
  <c r="J19" i="6"/>
  <c r="I19" i="6"/>
  <c r="H19" i="6"/>
  <c r="G19" i="6"/>
  <c r="F19" i="6"/>
  <c r="E19" i="6"/>
  <c r="D19" i="6"/>
  <c r="C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20" i="5"/>
  <c r="Z19" i="5"/>
  <c r="K19" i="5"/>
  <c r="J19" i="5"/>
  <c r="I19" i="5"/>
  <c r="H19" i="5"/>
  <c r="G19" i="5"/>
  <c r="F19" i="5"/>
  <c r="E19" i="5"/>
  <c r="D19" i="5"/>
  <c r="C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K16" i="4"/>
  <c r="J16" i="4"/>
  <c r="I16" i="4"/>
  <c r="H16" i="4"/>
  <c r="G16" i="4"/>
  <c r="F16" i="4"/>
  <c r="E16" i="4"/>
  <c r="D16" i="4"/>
  <c r="C16" i="4"/>
  <c r="K8" i="4"/>
  <c r="J8" i="4"/>
  <c r="I8" i="4"/>
  <c r="H8" i="4"/>
  <c r="G8" i="4"/>
  <c r="F8" i="4"/>
  <c r="E8" i="4"/>
  <c r="D8" i="4"/>
  <c r="C8" i="4"/>
  <c r="K4" i="4"/>
  <c r="K26" i="4" s="1"/>
  <c r="J4" i="4"/>
  <c r="J26" i="4" s="1"/>
  <c r="I4" i="4"/>
  <c r="I26" i="4" s="1"/>
  <c r="H4" i="4"/>
  <c r="H26" i="4" s="1"/>
  <c r="G4" i="4"/>
  <c r="G26" i="4" s="1"/>
  <c r="F4" i="4"/>
  <c r="F26" i="4" s="1"/>
  <c r="E4" i="4"/>
  <c r="E26" i="4" s="1"/>
  <c r="D4" i="4"/>
  <c r="D26" i="4" s="1"/>
  <c r="C4" i="4"/>
  <c r="C26" i="4" s="1"/>
  <c r="K92" i="22" l="1"/>
  <c r="K92" i="18"/>
</calcChain>
</file>

<file path=xl/sharedStrings.xml><?xml version="1.0" encoding="utf-8"?>
<sst xmlns="http://schemas.openxmlformats.org/spreadsheetml/2006/main" count="9181" uniqueCount="185">
  <si>
    <t>Outcome</t>
  </si>
  <si>
    <t>Main appropriation</t>
  </si>
  <si>
    <t>Adjusted appropriation</t>
  </si>
  <si>
    <t>Revised estimate</t>
  </si>
  <si>
    <t>Medium-term estimates</t>
  </si>
  <si>
    <t xml:space="preserve">R thousand </t>
  </si>
  <si>
    <t>Current payments</t>
  </si>
  <si>
    <t>Section number:</t>
  </si>
  <si>
    <t xml:space="preserve">Compensation of employees </t>
  </si>
  <si>
    <t xml:space="preserve">Goods and services </t>
  </si>
  <si>
    <t>Sub-section</t>
  </si>
  <si>
    <t xml:space="preserve">Interest and rent on land </t>
  </si>
  <si>
    <t>Transfers and subsidies to:</t>
  </si>
  <si>
    <t>TabChap</t>
  </si>
  <si>
    <t xml:space="preserve">Provinces and municipalities 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</si>
  <si>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</si>
  <si>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</si>
  <si>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</si>
  <si>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</si>
  <si>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</si>
  <si>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</si>
  <si>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</si>
  <si>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</si>
  <si>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</si>
  <si>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</si>
  <si>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</si>
  <si>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</si>
  <si>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</si>
  <si>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</si>
  <si>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</si>
  <si>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/>
  </si>
  <si>
    <t>Total economic classification</t>
  </si>
  <si>
    <t>Filter</t>
  </si>
  <si>
    <t>Total payments and estimates</t>
  </si>
  <si>
    <t>Tax receipts</t>
  </si>
  <si>
    <t>Casino taxes</t>
  </si>
  <si>
    <t>Horse racing taxes</t>
  </si>
  <si>
    <t>Liquor licences</t>
  </si>
  <si>
    <t>Motor vehicle licences</t>
  </si>
  <si>
    <t>Sales of goods and services other than capital assets</t>
  </si>
  <si>
    <t>Transfers received</t>
  </si>
  <si>
    <t>Fines, penalties and forfeits</t>
  </si>
  <si>
    <t>Interest, dividends and rent on land</t>
  </si>
  <si>
    <t xml:space="preserve">Sales of capital assets </t>
  </si>
  <si>
    <t>Transactions in financial assets and liabilities</t>
  </si>
  <si>
    <t>Total departmental receipts</t>
  </si>
  <si>
    <t>Sale of goods and services produced by department (excluding capital assets)</t>
  </si>
  <si>
    <t>Sales by market establishments</t>
  </si>
  <si>
    <t xml:space="preserve">Administrative fees </t>
  </si>
  <si>
    <t>Other sales</t>
  </si>
  <si>
    <t>Of which</t>
  </si>
  <si>
    <t>Health patient fees</t>
  </si>
  <si>
    <t>Other (Specify)</t>
  </si>
  <si>
    <t>Sales of scrap, waste, arms and other used current goods (excluding capital assets)</t>
  </si>
  <si>
    <t>Transfers received from:</t>
  </si>
  <si>
    <t>Other governmental units</t>
  </si>
  <si>
    <t>Foreign governments</t>
  </si>
  <si>
    <t>International organisations</t>
  </si>
  <si>
    <t>Households and non-profit institutions</t>
  </si>
  <si>
    <t>Interest</t>
  </si>
  <si>
    <t xml:space="preserve">Dividends </t>
  </si>
  <si>
    <t>Rent on land</t>
  </si>
  <si>
    <t>Sales of capital assets</t>
  </si>
  <si>
    <t>Other capital assets</t>
  </si>
  <si>
    <t>Salaries and wages</t>
  </si>
  <si>
    <t>Social contributions</t>
  </si>
  <si>
    <t>Administrative fees</t>
  </si>
  <si>
    <t>Advertising</t>
  </si>
  <si>
    <t>Assets less than the capitalisation threshold</t>
  </si>
  <si>
    <t>Audit cost: External</t>
  </si>
  <si>
    <t>Bursaries: Employees</t>
  </si>
  <si>
    <t>Catering: Departmental activities</t>
  </si>
  <si>
    <t>Communication (G&amp;S)</t>
  </si>
  <si>
    <t>Computer services</t>
  </si>
  <si>
    <t>Consultants and professional services: Business and advisory services</t>
  </si>
  <si>
    <t>Consultants and professional services: Infrastructure and planning</t>
  </si>
  <si>
    <t>Consultants and professional services: Laboratory services</t>
  </si>
  <si>
    <t>Consultants and professional services: Scientific and technological services</t>
  </si>
  <si>
    <t>Consultants and professional services: Legal costs</t>
  </si>
  <si>
    <t>Contractors</t>
  </si>
  <si>
    <t>Agency and support / outsourced services</t>
  </si>
  <si>
    <t>Entertainment</t>
  </si>
  <si>
    <t>Fleet services (including government motor transport)</t>
  </si>
  <si>
    <t>Housing</t>
  </si>
  <si>
    <t>Inventory: Clothing material and accessories</t>
  </si>
  <si>
    <t>Inventory: Farming supplies</t>
  </si>
  <si>
    <t>Inventory: Food and food supplies</t>
  </si>
  <si>
    <t>Inventory: Fuel, oil and gas</t>
  </si>
  <si>
    <t>Inventory: Learner and teacher support material</t>
  </si>
  <si>
    <t>Inventory: Materials and supplies</t>
  </si>
  <si>
    <t>Inventory: Medical supplies</t>
  </si>
  <si>
    <t>Inventory: Medicine</t>
  </si>
  <si>
    <t>Medsas inventory interface</t>
  </si>
  <si>
    <t>Inventory: Other supplies</t>
  </si>
  <si>
    <t>Consumable supplies</t>
  </si>
  <si>
    <t>Consumable: Stationery,printing and office supplies</t>
  </si>
  <si>
    <t>Operating leases</t>
  </si>
  <si>
    <t>Property payments</t>
  </si>
  <si>
    <t>Transport provided: Departmental activity</t>
  </si>
  <si>
    <t>Travel and subsistence</t>
  </si>
  <si>
    <t>Training and development</t>
  </si>
  <si>
    <t>Operating payments</t>
  </si>
  <si>
    <t>Venues and facilities</t>
  </si>
  <si>
    <t>Rental and hiring</t>
  </si>
  <si>
    <t>Transfers and subsidies</t>
  </si>
  <si>
    <t>Provinces</t>
  </si>
  <si>
    <t>Provincial Revenue Funds</t>
  </si>
  <si>
    <t>Provincial agencies and funds</t>
  </si>
  <si>
    <t>Municipalities</t>
  </si>
  <si>
    <t>Municipal agencies and funds</t>
  </si>
  <si>
    <t>Social security funds</t>
  </si>
  <si>
    <t>Provide list of entities receiving transfers</t>
  </si>
  <si>
    <t>Public corporations</t>
  </si>
  <si>
    <t>Subsidies on production</t>
  </si>
  <si>
    <t>Other transfers</t>
  </si>
  <si>
    <t>Private enterprises</t>
  </si>
  <si>
    <t>Social benefits</t>
  </si>
  <si>
    <t>Other transfers to households</t>
  </si>
  <si>
    <t>Buildings</t>
  </si>
  <si>
    <t>Other fixed structures</t>
  </si>
  <si>
    <t>Transport equipment</t>
  </si>
  <si>
    <t>Other machinery and equipment</t>
  </si>
  <si>
    <t>2013/14</t>
  </si>
  <si>
    <t>Table B.1: Specification of receipts: Provincial Treasury</t>
  </si>
  <si>
    <t>Table B.2: Payments and estimates by economic classification: Provincial Treasury</t>
  </si>
  <si>
    <t>2014/15</t>
  </si>
  <si>
    <t>2016/17</t>
  </si>
  <si>
    <t>2012/13</t>
  </si>
  <si>
    <t>2011/12</t>
  </si>
  <si>
    <t>2010/11</t>
  </si>
  <si>
    <t>2015/16</t>
  </si>
  <si>
    <t>1. Administration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</si>
  <si>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</si>
  <si>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</si>
  <si>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</si>
  <si>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</si>
  <si>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</si>
  <si>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</si>
  <si>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2. Sustainable Resource</t>
  </si>
  <si>
    <t>3. Assets And Liabilities Management</t>
  </si>
  <si>
    <t>4. Financial Governance</t>
  </si>
  <si>
    <t>5. Provincial Internal Audit</t>
  </si>
  <si>
    <t xml:space="preserve">6. </t>
  </si>
  <si>
    <t xml:space="preserve">7. </t>
  </si>
  <si>
    <t xml:space="preserve">8. </t>
  </si>
  <si>
    <t xml:space="preserve">9. </t>
  </si>
  <si>
    <t>1. Office Of The Mec</t>
  </si>
  <si>
    <t>2. Management Services</t>
  </si>
  <si>
    <t>3. Corporate Services</t>
  </si>
  <si>
    <t>4. Financial Management</t>
  </si>
  <si>
    <t>5. Security And Records Management</t>
  </si>
  <si>
    <t>1. Programme Support</t>
  </si>
  <si>
    <t>2. Economic Analysis</t>
  </si>
  <si>
    <t>3. Fiscal Policy</t>
  </si>
  <si>
    <t>4. Budget Management</t>
  </si>
  <si>
    <t>5. Municipal Finance</t>
  </si>
  <si>
    <t>2. Asset Management</t>
  </si>
  <si>
    <t>3. Support And Interlinked Financial Systems</t>
  </si>
  <si>
    <t>4. Public Private Partnership</t>
  </si>
  <si>
    <t xml:space="preserve">5. Banking And Cashflow Management </t>
  </si>
  <si>
    <t>2. Accounting Services</t>
  </si>
  <si>
    <t>3. Norms And Standards</t>
  </si>
  <si>
    <t>4. Risk Management</t>
  </si>
  <si>
    <t>2. Internal Audit (Education)</t>
  </si>
  <si>
    <t>3. Internal Audit (Health)</t>
  </si>
  <si>
    <t>4. Internal Audit (Sector Departments)</t>
  </si>
  <si>
    <t>5. Internal Audit( Dpw)</t>
  </si>
  <si>
    <t>Table 2.2: Summary of departmental receipts collection</t>
  </si>
  <si>
    <t>Table 2.3: Summary of payments and estimates by programme: Provincial Treasury</t>
  </si>
  <si>
    <t>Table 2.4: Summary of provincial payments and estimates by economic classification: Provincial Treasury</t>
  </si>
  <si>
    <t>Table 2.10.1: Summary of payments and estimates by sub-programme: Administration</t>
  </si>
  <si>
    <t>Table 2.12.1: Summary of payments and estimates by economic classification: Administration</t>
  </si>
  <si>
    <t>Table 2.10.2: Summary of payments and estimates by sub-programme: Sustainable Resource</t>
  </si>
  <si>
    <t>Table 2.10.3: Summary of payments and estimates by sub-programme: Sustainable Resource</t>
  </si>
  <si>
    <t>Table 2.10.4: Summary of payments and estimates by sub-programme: Sustainable Resource</t>
  </si>
  <si>
    <t>Table 2.10.5: Summary of payments and estimates by sub-programme: Sustainable Resource</t>
  </si>
  <si>
    <t>Table 2.12.2: Summary of payments and estimates by economic classification: Sustainable Resource</t>
  </si>
  <si>
    <t>Table 2.12.3: Summary of payments and estimates by economic classification: Sustainable Resource</t>
  </si>
  <si>
    <t>Table 2.12.4: Summary of payments and estimates by economic classification: Sustainable Resource</t>
  </si>
  <si>
    <t>Table 2.12.5: Summary of payments and estimates by economic classification: Sustainable Resource</t>
  </si>
  <si>
    <t>Table B.3.1: Payments and estimates by economic classification: Administration</t>
  </si>
  <si>
    <t>Table B.3.2: Payments and estimates by economic classification: Sustainable Resource</t>
  </si>
  <si>
    <t>Table B.3.3: Payments and estimates by economic classification: Assets And Liabilities Management</t>
  </si>
  <si>
    <t>Table B.3.4: Payments and estimates by economic classification: Financial Governance</t>
  </si>
  <si>
    <t>Table B.3.5: Payments and estimates by economic classification: Provincial Internal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</si>
</sst>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*\ \-#,##0_);_(* &quot;–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Alignment="1"/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Border="1" applyAlignment="1">
      <alignment horizontal="centerContinuous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Continuous" vertical="center" wrapText="1"/>
    </xf>
    <xf numFmtId="0" fontId="5" fillId="0" borderId="3" xfId="1" applyFont="1" applyBorder="1" applyAlignment="1">
      <alignment horizontal="centerContinuous" vertical="center" wrapText="1"/>
    </xf>
    <xf numFmtId="0" fontId="5" fillId="0" borderId="0" xfId="1" applyFont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17" fontId="4" fillId="0" borderId="5" xfId="1" quotePrefix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right" vertical="top"/>
    </xf>
    <xf numFmtId="164" fontId="6" fillId="0" borderId="8" xfId="1" applyNumberFormat="1" applyFont="1" applyFill="1" applyBorder="1" applyAlignment="1" applyProtection="1">
      <alignment horizontal="right" vertical="top"/>
    </xf>
    <xf numFmtId="164" fontId="6" fillId="0" borderId="9" xfId="1" applyNumberFormat="1" applyFont="1" applyFill="1" applyBorder="1" applyAlignment="1" applyProtection="1">
      <alignment horizontal="right"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left" vertical="center" indent="1"/>
    </xf>
    <xf numFmtId="164" fontId="5" fillId="0" borderId="10" xfId="1" applyNumberFormat="1" applyFont="1" applyFill="1" applyBorder="1" applyAlignment="1" applyProtection="1">
      <alignment horizontal="right" vertical="top"/>
    </xf>
    <xf numFmtId="164" fontId="5" fillId="0" borderId="11" xfId="1" applyNumberFormat="1" applyFont="1" applyFill="1" applyBorder="1" applyAlignment="1" applyProtection="1">
      <alignment horizontal="right" vertical="top"/>
    </xf>
    <xf numFmtId="164" fontId="5" fillId="0" borderId="12" xfId="1" applyNumberFormat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center"/>
      <protection locked="0"/>
    </xf>
    <xf numFmtId="0" fontId="8" fillId="0" borderId="0" xfId="1" applyNumberFormat="1" applyFont="1" applyAlignment="1">
      <alignment horizontal="left" indent="1"/>
    </xf>
    <xf numFmtId="164" fontId="5" fillId="0" borderId="8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right" vertical="top"/>
    </xf>
    <xf numFmtId="164" fontId="5" fillId="0" borderId="9" xfId="1" applyNumberFormat="1" applyFont="1" applyFill="1" applyBorder="1" applyAlignment="1" applyProtection="1">
      <alignment horizontal="right" vertical="top"/>
    </xf>
    <xf numFmtId="164" fontId="5" fillId="0" borderId="6" xfId="1" applyNumberFormat="1" applyFont="1" applyFill="1" applyBorder="1" applyAlignment="1" applyProtection="1">
      <alignment horizontal="right" vertical="top"/>
    </xf>
    <xf numFmtId="164" fontId="5" fillId="0" borderId="5" xfId="1" applyNumberFormat="1" applyFont="1" applyFill="1" applyBorder="1" applyAlignment="1" applyProtection="1">
      <alignment horizontal="right" vertical="top"/>
    </xf>
    <xf numFmtId="164" fontId="5" fillId="0" borderId="7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Alignment="1">
      <alignment horizontal="left" indent="1"/>
    </xf>
    <xf numFmtId="49" fontId="4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 inden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indent="1"/>
    </xf>
    <xf numFmtId="0" fontId="4" fillId="0" borderId="13" xfId="1" applyFont="1" applyBorder="1" applyAlignment="1">
      <alignment vertical="center"/>
    </xf>
    <xf numFmtId="164" fontId="6" fillId="0" borderId="13" xfId="1" applyNumberFormat="1" applyFont="1" applyFill="1" applyBorder="1" applyAlignment="1" applyProtection="1">
      <alignment horizontal="right" vertical="top"/>
    </xf>
    <xf numFmtId="164" fontId="6" fillId="0" borderId="14" xfId="1" applyNumberFormat="1" applyFont="1" applyFill="1" applyBorder="1" applyAlignment="1" applyProtection="1">
      <alignment horizontal="right" vertical="top"/>
    </xf>
    <xf numFmtId="164" fontId="6" fillId="0" borderId="15" xfId="1" applyNumberFormat="1" applyFont="1" applyFill="1" applyBorder="1" applyAlignment="1" applyProtection="1">
      <alignment horizontal="right" vertical="top"/>
    </xf>
    <xf numFmtId="0" fontId="3" fillId="0" borderId="0" xfId="1" applyFont="1" applyAlignment="1">
      <alignment vertical="center"/>
    </xf>
    <xf numFmtId="0" fontId="9" fillId="0" borderId="1" xfId="1" applyFont="1" applyBorder="1" applyAlignment="1"/>
    <xf numFmtId="0" fontId="9" fillId="0" borderId="0" xfId="1" applyFont="1" applyAlignme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0" fillId="0" borderId="0" xfId="1" applyNumberFormat="1" applyFont="1" applyBorder="1" applyAlignment="1">
      <alignment horizontal="left"/>
    </xf>
    <xf numFmtId="0" fontId="8" fillId="0" borderId="0" xfId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2"/>
    </xf>
    <xf numFmtId="0" fontId="8" fillId="0" borderId="0" xfId="1" applyFont="1" applyAlignment="1">
      <alignment horizontal="left" vertical="center" indent="1"/>
    </xf>
    <xf numFmtId="164" fontId="6" fillId="0" borderId="1" xfId="1" applyNumberFormat="1" applyFont="1" applyFill="1" applyBorder="1" applyAlignment="1" applyProtection="1">
      <alignment horizontal="right" vertical="top"/>
    </xf>
    <xf numFmtId="164" fontId="6" fillId="0" borderId="16" xfId="1" applyNumberFormat="1" applyFont="1" applyFill="1" applyBorder="1" applyAlignment="1" applyProtection="1">
      <alignment horizontal="right" vertical="top"/>
    </xf>
    <xf numFmtId="164" fontId="6" fillId="0" borderId="17" xfId="1" applyNumberFormat="1" applyFont="1" applyFill="1" applyBorder="1" applyAlignment="1" applyProtection="1">
      <alignment horizontal="right" vertical="top"/>
    </xf>
    <xf numFmtId="0" fontId="2" fillId="0" borderId="1" xfId="1" quotePrefix="1" applyFont="1" applyBorder="1" applyAlignment="1">
      <alignment horizontal="left"/>
    </xf>
    <xf numFmtId="0" fontId="3" fillId="0" borderId="0" xfId="1" quotePrefix="1" applyFont="1" applyAlignment="1"/>
    <xf numFmtId="0" fontId="4" fillId="0" borderId="0" xfId="1" quotePrefix="1" applyFont="1" applyBorder="1" applyAlignment="1">
      <alignment vertical="center" wrapText="1"/>
    </xf>
    <xf numFmtId="0" fontId="5" fillId="0" borderId="3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 wrapText="1"/>
    </xf>
    <xf numFmtId="0" fontId="5" fillId="0" borderId="5" xfId="1" quotePrefix="1" applyFont="1" applyBorder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quotePrefix="1" applyNumberFormat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0" fontId="6" fillId="0" borderId="0" xfId="1" quotePrefix="1" applyFont="1" applyAlignment="1">
      <alignment vertical="center"/>
    </xf>
    <xf numFmtId="49" fontId="5" fillId="0" borderId="0" xfId="1" applyNumberFormat="1" applyFont="1" applyAlignment="1">
      <alignment horizontal="left" vertical="center" indent="1"/>
    </xf>
    <xf numFmtId="49" fontId="5" fillId="0" borderId="10" xfId="1" quotePrefix="1" applyNumberFormat="1" applyFont="1" applyBorder="1" applyAlignment="1">
      <alignment horizontal="left" vertical="center" indent="1"/>
    </xf>
    <xf numFmtId="49" fontId="5" fillId="0" borderId="11" xfId="1" quotePrefix="1" applyNumberFormat="1" applyFont="1" applyBorder="1" applyAlignment="1">
      <alignment horizontal="left" vertical="center" indent="1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1" xfId="1" quotePrefix="1" applyNumberFormat="1" applyFont="1" applyFill="1" applyBorder="1" applyAlignment="1" applyProtection="1">
      <alignment horizontal="center" vertical="center"/>
    </xf>
    <xf numFmtId="164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Border="1" applyAlignment="1">
      <alignment horizontal="left" vertical="center" indent="1"/>
    </xf>
    <xf numFmtId="49" fontId="5" fillId="0" borderId="0" xfId="1" quotePrefix="1" applyNumberFormat="1" applyFont="1" applyBorder="1" applyAlignment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quotePrefix="1" applyNumberFormat="1" applyFont="1" applyFill="1" applyBorder="1" applyAlignment="1" applyProtection="1">
      <alignment horizontal="center" vertical="center"/>
    </xf>
    <xf numFmtId="164" fontId="5" fillId="0" borderId="9" xfId="1" quotePrefix="1" applyNumberFormat="1" applyFont="1" applyFill="1" applyBorder="1" applyAlignment="1" applyProtection="1">
      <alignment horizontal="center" vertical="center"/>
    </xf>
    <xf numFmtId="49" fontId="5" fillId="0" borderId="6" xfId="1" quotePrefix="1" applyNumberFormat="1" applyFont="1" applyBorder="1" applyAlignment="1">
      <alignment horizontal="left" vertical="center" indent="1"/>
    </xf>
    <xf numFmtId="49" fontId="5" fillId="0" borderId="5" xfId="1" quotePrefix="1" applyNumberFormat="1" applyFont="1" applyBorder="1" applyAlignment="1">
      <alignment horizontal="left" vertical="center" indent="1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5" xfId="1" quotePrefix="1" applyNumberFormat="1" applyFont="1" applyFill="1" applyBorder="1" applyAlignment="1" applyProtection="1">
      <alignment horizontal="center" vertical="center"/>
    </xf>
    <xf numFmtId="164" fontId="5" fillId="0" borderId="7" xfId="1" quotePrefix="1" applyNumberFormat="1" applyFont="1" applyFill="1" applyBorder="1" applyAlignment="1" applyProtection="1">
      <alignment horizontal="center" vertical="center"/>
    </xf>
    <xf numFmtId="49" fontId="5" fillId="0" borderId="10" xfId="1" quotePrefix="1" applyNumberFormat="1" applyFont="1" applyBorder="1" applyAlignment="1">
      <alignment horizontal="left" vertical="center"/>
    </xf>
    <xf numFmtId="49" fontId="5" fillId="0" borderId="11" xfId="1" quotePrefix="1" applyNumberFormat="1" applyFont="1" applyBorder="1" applyAlignment="1">
      <alignment horizontal="left" vertical="center"/>
    </xf>
    <xf numFmtId="164" fontId="5" fillId="0" borderId="18" xfId="1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0" fontId="6" fillId="0" borderId="11" xfId="1" quotePrefix="1" applyFont="1" applyBorder="1" applyAlignment="1">
      <alignment vertical="center"/>
    </xf>
    <xf numFmtId="0" fontId="6" fillId="0" borderId="12" xfId="1" quotePrefix="1" applyFont="1" applyBorder="1" applyAlignment="1">
      <alignment vertical="center"/>
    </xf>
    <xf numFmtId="49" fontId="5" fillId="0" borderId="8" xfId="1" quotePrefix="1" applyNumberFormat="1" applyFont="1" applyBorder="1" applyAlignment="1">
      <alignment horizontal="left" vertical="center" indent="2"/>
    </xf>
    <xf numFmtId="49" fontId="5" fillId="0" borderId="10" xfId="1" quotePrefix="1" applyNumberFormat="1" applyFont="1" applyBorder="1" applyAlignment="1">
      <alignment horizontal="left" vertical="center" indent="2"/>
    </xf>
    <xf numFmtId="0" fontId="5" fillId="0" borderId="12" xfId="1" quotePrefix="1" applyFont="1" applyBorder="1" applyAlignment="1">
      <alignment vertical="center"/>
    </xf>
    <xf numFmtId="0" fontId="5" fillId="0" borderId="9" xfId="1" quotePrefix="1" applyFont="1" applyBorder="1" applyAlignment="1">
      <alignment vertical="center"/>
    </xf>
    <xf numFmtId="49" fontId="11" fillId="0" borderId="0" xfId="1" applyNumberFormat="1" applyFont="1" applyAlignment="1">
      <alignment horizontal="left" vertical="center" indent="3"/>
    </xf>
    <xf numFmtId="49" fontId="11" fillId="0" borderId="8" xfId="1" quotePrefix="1" applyNumberFormat="1" applyFont="1" applyBorder="1" applyAlignment="1">
      <alignment horizontal="left" vertical="center" indent="3"/>
    </xf>
    <xf numFmtId="49" fontId="11" fillId="0" borderId="0" xfId="1" applyNumberFormat="1" applyFont="1" applyAlignment="1">
      <alignment horizontal="left" vertical="center" indent="4"/>
    </xf>
    <xf numFmtId="49" fontId="11" fillId="0" borderId="8" xfId="1" quotePrefix="1" applyNumberFormat="1" applyFont="1" applyBorder="1" applyAlignment="1">
      <alignment horizontal="left" vertical="center" indent="4"/>
    </xf>
    <xf numFmtId="0" fontId="8" fillId="0" borderId="0" xfId="1" applyNumberFormat="1" applyFont="1" applyBorder="1" applyAlignment="1">
      <alignment horizontal="left" indent="1"/>
    </xf>
    <xf numFmtId="0" fontId="5" fillId="0" borderId="7" xfId="1" quotePrefix="1" applyFont="1" applyBorder="1" applyAlignment="1">
      <alignment vertical="center"/>
    </xf>
    <xf numFmtId="49" fontId="5" fillId="0" borderId="0" xfId="1" quotePrefix="1" applyNumberFormat="1" applyFont="1" applyAlignment="1">
      <alignment horizontal="left" vertical="center" inden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11" xfId="1" quotePrefix="1" applyFont="1" applyBorder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left" vertical="center"/>
    </xf>
    <xf numFmtId="0" fontId="6" fillId="0" borderId="0" xfId="1" quotePrefix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49" fontId="6" fillId="0" borderId="10" xfId="1" quotePrefix="1" applyNumberFormat="1" applyFont="1" applyBorder="1" applyAlignment="1">
      <alignment horizontal="left" vertical="center"/>
    </xf>
    <xf numFmtId="49" fontId="6" fillId="0" borderId="11" xfId="1" quotePrefix="1" applyNumberFormat="1" applyFont="1" applyBorder="1" applyAlignment="1">
      <alignment horizontal="left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6" fillId="0" borderId="19" xfId="1" applyNumberFormat="1" applyFont="1" applyFill="1" applyBorder="1" applyAlignment="1" applyProtection="1">
      <alignment horizontal="center" vertical="center"/>
    </xf>
    <xf numFmtId="164" fontId="6" fillId="0" borderId="20" xfId="1" applyNumberFormat="1" applyFont="1" applyFill="1" applyBorder="1" applyAlignment="1" applyProtection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3" xfId="1" quotePrefix="1" applyFont="1" applyBorder="1" applyAlignment="1">
      <alignment vertical="center"/>
    </xf>
    <xf numFmtId="0" fontId="5" fillId="0" borderId="13" xfId="1" quotePrefix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3" fillId="0" borderId="0" xfId="1" quotePrefix="1" applyFont="1" applyBorder="1" applyAlignment="1"/>
    <xf numFmtId="0" fontId="5" fillId="0" borderId="3" xfId="1" quotePrefix="1" applyFont="1" applyBorder="1" applyAlignment="1">
      <alignment horizontal="centerContinuous" vertical="center" wrapText="1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center" vertical="center" wrapText="1"/>
    </xf>
    <xf numFmtId="49" fontId="8" fillId="0" borderId="10" xfId="1" quotePrefix="1" applyNumberFormat="1" applyFont="1" applyBorder="1" applyAlignment="1">
      <alignment horizontal="left" vertical="center" indent="1"/>
    </xf>
    <xf numFmtId="49" fontId="8" fillId="0" borderId="11" xfId="1" quotePrefix="1" applyNumberFormat="1" applyFont="1" applyBorder="1" applyAlignment="1">
      <alignment horizontal="left" vertical="center" indent="1"/>
    </xf>
    <xf numFmtId="0" fontId="8" fillId="0" borderId="11" xfId="1" quotePrefix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2"/>
    </xf>
    <xf numFmtId="49" fontId="8" fillId="0" borderId="8" xfId="1" quotePrefix="1" applyNumberFormat="1" applyFont="1" applyBorder="1" applyAlignment="1">
      <alignment horizontal="left" vertical="center" indent="1"/>
    </xf>
    <xf numFmtId="0" fontId="8" fillId="0" borderId="12" xfId="1" quotePrefix="1" applyFont="1" applyBorder="1" applyAlignment="1">
      <alignment horizontal="center" vertical="center" wrapText="1"/>
    </xf>
    <xf numFmtId="49" fontId="8" fillId="0" borderId="6" xfId="1" quotePrefix="1" applyNumberFormat="1" applyFont="1" applyBorder="1" applyAlignment="1">
      <alignment horizontal="left" vertical="center" indent="1"/>
    </xf>
    <xf numFmtId="0" fontId="8" fillId="0" borderId="7" xfId="1" quotePrefix="1" applyFont="1" applyBorder="1" applyAlignment="1">
      <alignment horizontal="center" vertical="center" wrapText="1"/>
    </xf>
    <xf numFmtId="49" fontId="8" fillId="0" borderId="0" xfId="1" quotePrefix="1" applyNumberFormat="1" applyFont="1" applyBorder="1" applyAlignment="1">
      <alignment horizontal="left" vertical="center" indent="1"/>
    </xf>
    <xf numFmtId="0" fontId="8" fillId="0" borderId="0" xfId="1" quotePrefix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left" vertical="center" indent="2"/>
    </xf>
    <xf numFmtId="0" fontId="8" fillId="0" borderId="9" xfId="1" quotePrefix="1" applyFont="1" applyBorder="1" applyAlignment="1">
      <alignment horizontal="center" vertical="center" wrapText="1"/>
    </xf>
    <xf numFmtId="49" fontId="8" fillId="0" borderId="5" xfId="1" quotePrefix="1" applyNumberFormat="1" applyFont="1" applyBorder="1" applyAlignment="1">
      <alignment horizontal="left" vertical="center" indent="1"/>
    </xf>
    <xf numFmtId="0" fontId="8" fillId="0" borderId="5" xfId="1" quotePrefix="1" applyFont="1" applyBorder="1" applyAlignment="1">
      <alignment horizontal="center" vertical="center" wrapText="1"/>
    </xf>
    <xf numFmtId="49" fontId="4" fillId="0" borderId="0" xfId="1" quotePrefix="1" applyNumberFormat="1" applyFont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3"/>
    </xf>
    <xf numFmtId="49" fontId="4" fillId="0" borderId="8" xfId="1" quotePrefix="1" applyNumberFormat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4" fillId="0" borderId="13" xfId="1" quotePrefix="1" applyFont="1" applyBorder="1" applyAlignment="1">
      <alignment vertical="center"/>
    </xf>
    <xf numFmtId="0" fontId="8" fillId="0" borderId="13" xfId="1" quotePrefix="1" applyFont="1" applyBorder="1" applyAlignment="1">
      <alignment horizontal="center" vertical="center" wrapText="1"/>
    </xf>
    <xf numFmtId="17" fontId="4" fillId="0" borderId="6" xfId="1" quotePrefix="1" applyNumberFormat="1" applyFont="1" applyBorder="1" applyAlignment="1">
      <alignment horizontal="center" vertical="center" wrapText="1"/>
    </xf>
    <xf numFmtId="17" fontId="4" fillId="0" borderId="5" xfId="1" applyNumberFormat="1" applyFont="1" applyBorder="1" applyAlignment="1">
      <alignment horizontal="center" vertical="center" wrapText="1"/>
    </xf>
    <xf numFmtId="17" fontId="4" fillId="0" borderId="7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66"/>
  </sheetPr>
  <dimension ref="A1:AA243"/>
  <sheetViews>
    <sheetView showGridLines="0" tabSelected="1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167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  <c r="Z3" s="54"/>
    </row>
    <row r="4" spans="1:27" s="14" customFormat="1" ht="12.75" customHeight="1" x14ac:dyDescent="0.25">
      <c r="A4" s="31"/>
      <c r="B4" s="58" t="s">
        <v>34</v>
      </c>
      <c r="C4" s="28">
        <f>SUM(C5:C8)</f>
        <v>0</v>
      </c>
      <c r="D4" s="28">
        <f t="shared" ref="D4:K4" si="0">SUM(D5:D8)</f>
        <v>0</v>
      </c>
      <c r="E4" s="28">
        <f t="shared" si="0"/>
        <v>0</v>
      </c>
      <c r="F4" s="27">
        <f t="shared" si="0"/>
        <v>0</v>
      </c>
      <c r="G4" s="28">
        <f t="shared" si="0"/>
        <v>0</v>
      </c>
      <c r="H4" s="29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Z4" s="53"/>
      <c r="AA4" s="24" t="s">
        <v>7</v>
      </c>
    </row>
    <row r="5" spans="1:27" s="14" customFormat="1" ht="12.75" customHeight="1" x14ac:dyDescent="0.25">
      <c r="A5" s="31"/>
      <c r="B5" s="59" t="s">
        <v>35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Z5" s="53"/>
      <c r="AA5" s="30">
        <v>1</v>
      </c>
    </row>
    <row r="6" spans="1:27" s="14" customFormat="1" ht="12.75" customHeight="1" x14ac:dyDescent="0.25">
      <c r="A6" s="31"/>
      <c r="B6" s="59" t="s">
        <v>36</v>
      </c>
      <c r="C6" s="32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4">
        <v>0</v>
      </c>
      <c r="Z6" s="53"/>
      <c r="AA6" s="24" t="s">
        <v>10</v>
      </c>
    </row>
    <row r="7" spans="1:27" s="14" customFormat="1" ht="12.75" customHeight="1" x14ac:dyDescent="0.25">
      <c r="A7" s="31"/>
      <c r="B7" s="59" t="s">
        <v>37</v>
      </c>
      <c r="C7" s="32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4">
        <v>0</v>
      </c>
      <c r="Z7" s="53"/>
      <c r="AA7" s="30">
        <v>2</v>
      </c>
    </row>
    <row r="8" spans="1:27" s="14" customFormat="1" ht="12.75" customHeight="1" x14ac:dyDescent="0.25">
      <c r="A8" s="31"/>
      <c r="B8" s="59" t="s">
        <v>38</v>
      </c>
      <c r="C8" s="35">
        <v>0</v>
      </c>
      <c r="D8" s="36">
        <v>0</v>
      </c>
      <c r="E8" s="36">
        <v>0</v>
      </c>
      <c r="F8" s="35">
        <v>0</v>
      </c>
      <c r="G8" s="36">
        <v>0</v>
      </c>
      <c r="H8" s="37">
        <v>0</v>
      </c>
      <c r="I8" s="36">
        <v>0</v>
      </c>
      <c r="J8" s="36">
        <v>0</v>
      </c>
      <c r="K8" s="37">
        <v>0</v>
      </c>
      <c r="Z8" s="53"/>
      <c r="AA8" s="24" t="s">
        <v>13</v>
      </c>
    </row>
    <row r="9" spans="1:27" s="23" customFormat="1" ht="12.75" customHeight="1" x14ac:dyDescent="0.25">
      <c r="A9" s="18"/>
      <c r="B9" s="60" t="s">
        <v>39</v>
      </c>
      <c r="C9" s="33">
        <v>75</v>
      </c>
      <c r="D9" s="33">
        <v>77</v>
      </c>
      <c r="E9" s="33">
        <v>110</v>
      </c>
      <c r="F9" s="32">
        <v>108</v>
      </c>
      <c r="G9" s="33">
        <v>108</v>
      </c>
      <c r="H9" s="34">
        <v>96</v>
      </c>
      <c r="I9" s="33">
        <v>113.94</v>
      </c>
      <c r="J9" s="33">
        <v>120.09276</v>
      </c>
      <c r="K9" s="33">
        <v>126.57776904000001</v>
      </c>
      <c r="Z9" s="53"/>
      <c r="AA9" s="14" t="s">
        <v>30</v>
      </c>
    </row>
    <row r="10" spans="1:27" s="14" customFormat="1" ht="12.75" customHeight="1" x14ac:dyDescent="0.25">
      <c r="A10" s="25"/>
      <c r="B10" s="60" t="s">
        <v>40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/>
    </row>
    <row r="11" spans="1:27" s="14" customFormat="1" ht="12.75" customHeight="1" x14ac:dyDescent="0.25">
      <c r="A11" s="31"/>
      <c r="B11" s="60" t="s">
        <v>41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53"/>
    </row>
    <row r="12" spans="1:27" s="14" customFormat="1" ht="12.75" customHeight="1" x14ac:dyDescent="0.25">
      <c r="A12" s="25"/>
      <c r="B12" s="60" t="s">
        <v>42</v>
      </c>
      <c r="C12" s="33">
        <v>20652</v>
      </c>
      <c r="D12" s="33">
        <v>9385</v>
      </c>
      <c r="E12" s="33">
        <v>27395</v>
      </c>
      <c r="F12" s="32">
        <v>620</v>
      </c>
      <c r="G12" s="33">
        <v>620</v>
      </c>
      <c r="H12" s="34">
        <v>30093</v>
      </c>
      <c r="I12" s="33">
        <v>654.09999999999991</v>
      </c>
      <c r="J12" s="33">
        <v>690.07549999999992</v>
      </c>
      <c r="K12" s="33">
        <v>727.33957699999996</v>
      </c>
      <c r="Z12" s="53"/>
    </row>
    <row r="13" spans="1:27" s="14" customFormat="1" ht="12.75" customHeight="1" x14ac:dyDescent="0.25">
      <c r="A13" s="25"/>
      <c r="B13" s="60" t="s">
        <v>43</v>
      </c>
      <c r="C13" s="33">
        <v>0</v>
      </c>
      <c r="D13" s="33">
        <v>0</v>
      </c>
      <c r="E13" s="33">
        <v>175</v>
      </c>
      <c r="F13" s="32">
        <v>150</v>
      </c>
      <c r="G13" s="33">
        <v>150</v>
      </c>
      <c r="H13" s="34">
        <v>0</v>
      </c>
      <c r="I13" s="33">
        <v>70</v>
      </c>
      <c r="J13" s="33">
        <v>75</v>
      </c>
      <c r="K13" s="33">
        <v>78.974999999999994</v>
      </c>
      <c r="Z13" s="53"/>
    </row>
    <row r="14" spans="1:27" s="14" customFormat="1" ht="12.75" customHeight="1" x14ac:dyDescent="0.25">
      <c r="A14" s="31"/>
      <c r="B14" s="58" t="s">
        <v>44</v>
      </c>
      <c r="C14" s="36">
        <v>33</v>
      </c>
      <c r="D14" s="36">
        <v>2</v>
      </c>
      <c r="E14" s="36">
        <v>10</v>
      </c>
      <c r="F14" s="35">
        <v>10</v>
      </c>
      <c r="G14" s="36">
        <v>10</v>
      </c>
      <c r="H14" s="37">
        <v>97</v>
      </c>
      <c r="I14" s="36">
        <v>10</v>
      </c>
      <c r="J14" s="36">
        <v>10</v>
      </c>
      <c r="K14" s="36">
        <v>10.53</v>
      </c>
      <c r="Z14" s="53"/>
    </row>
    <row r="15" spans="1:27" s="14" customFormat="1" ht="12.75" customHeight="1" x14ac:dyDescent="0.25">
      <c r="A15" s="44"/>
      <c r="B15" s="45" t="s">
        <v>45</v>
      </c>
      <c r="C15" s="61">
        <f>SUM(C5:C14)</f>
        <v>20760</v>
      </c>
      <c r="D15" s="61">
        <f t="shared" ref="D15:K15" si="1">SUM(D5:D14)</f>
        <v>9464</v>
      </c>
      <c r="E15" s="61">
        <f t="shared" si="1"/>
        <v>27690</v>
      </c>
      <c r="F15" s="62">
        <f t="shared" si="1"/>
        <v>888</v>
      </c>
      <c r="G15" s="61">
        <f t="shared" si="1"/>
        <v>888</v>
      </c>
      <c r="H15" s="63">
        <f t="shared" si="1"/>
        <v>30286</v>
      </c>
      <c r="I15" s="61">
        <f t="shared" si="1"/>
        <v>848.04</v>
      </c>
      <c r="J15" s="61">
        <f t="shared" si="1"/>
        <v>895.16825999999992</v>
      </c>
      <c r="K15" s="61">
        <f t="shared" si="1"/>
        <v>943.42234603999998</v>
      </c>
      <c r="Z15" s="53"/>
    </row>
    <row r="16" spans="1:27" s="14" customFormat="1" x14ac:dyDescent="0.25">
      <c r="Z16" s="53"/>
    </row>
    <row r="17" spans="26:26" s="14" customFormat="1" x14ac:dyDescent="0.25">
      <c r="Z17" s="53"/>
    </row>
    <row r="18" spans="26:26" s="14" customFormat="1" x14ac:dyDescent="0.25">
      <c r="Z18" s="53"/>
    </row>
    <row r="19" spans="26:26" s="14" customFormat="1" x14ac:dyDescent="0.25">
      <c r="Z19" s="53"/>
    </row>
    <row r="20" spans="26:26" s="14" customFormat="1" x14ac:dyDescent="0.25">
      <c r="Z20" s="53"/>
    </row>
    <row r="21" spans="26:26" s="14" customFormat="1" x14ac:dyDescent="0.25">
      <c r="Z21" s="53"/>
    </row>
    <row r="22" spans="26:26" s="14" customFormat="1" x14ac:dyDescent="0.25">
      <c r="Z22" s="53"/>
    </row>
    <row r="23" spans="26:26" s="14" customFormat="1" x14ac:dyDescent="0.25">
      <c r="Z23" s="53"/>
    </row>
    <row r="24" spans="26:26" s="14" customFormat="1" x14ac:dyDescent="0.25">
      <c r="Z24" s="53"/>
    </row>
    <row r="25" spans="26:26" s="14" customFormat="1" x14ac:dyDescent="0.25">
      <c r="Z25" s="53"/>
    </row>
    <row r="26" spans="26:26" s="14" customFormat="1" x14ac:dyDescent="0.25">
      <c r="Z26" s="53"/>
    </row>
    <row r="27" spans="26:26" s="14" customFormat="1" x14ac:dyDescent="0.25">
      <c r="Z27" s="53"/>
    </row>
    <row r="28" spans="26:26" s="14" customFormat="1" x14ac:dyDescent="0.25">
      <c r="Z28" s="53"/>
    </row>
    <row r="29" spans="26:26" s="14" customFormat="1" x14ac:dyDescent="0.25">
      <c r="Z29" s="53"/>
    </row>
    <row r="30" spans="26:26" s="14" customFormat="1" x14ac:dyDescent="0.25">
      <c r="Z30" s="53"/>
    </row>
    <row r="31" spans="26:26" s="14" customFormat="1" x14ac:dyDescent="0.25">
      <c r="Z31" s="53"/>
    </row>
    <row r="32" spans="26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174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  <c r="Z3" s="54" t="s">
        <v>32</v>
      </c>
    </row>
    <row r="4" spans="1:27" s="14" customFormat="1" ht="12.75" customHeight="1" x14ac:dyDescent="0.25">
      <c r="A4" s="25"/>
      <c r="B4" s="56" t="s">
        <v>151</v>
      </c>
      <c r="C4" s="33">
        <v>1151</v>
      </c>
      <c r="D4" s="33">
        <v>1309</v>
      </c>
      <c r="E4" s="33">
        <v>1509</v>
      </c>
      <c r="F4" s="27">
        <v>1759</v>
      </c>
      <c r="G4" s="28">
        <v>1894</v>
      </c>
      <c r="H4" s="29">
        <v>1894</v>
      </c>
      <c r="I4" s="33">
        <v>1766</v>
      </c>
      <c r="J4" s="33">
        <v>1860</v>
      </c>
      <c r="K4" s="33">
        <v>1961.4760000000001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160</v>
      </c>
      <c r="C5" s="33">
        <v>4450</v>
      </c>
      <c r="D5" s="33">
        <v>4238</v>
      </c>
      <c r="E5" s="33">
        <v>14143</v>
      </c>
      <c r="F5" s="32">
        <v>8566</v>
      </c>
      <c r="G5" s="33">
        <v>30078</v>
      </c>
      <c r="H5" s="34">
        <v>20078</v>
      </c>
      <c r="I5" s="33">
        <v>8136</v>
      </c>
      <c r="J5" s="33">
        <v>8475</v>
      </c>
      <c r="K5" s="33">
        <v>8933.0660000000007</v>
      </c>
      <c r="Z5" s="53">
        <f t="shared" si="0"/>
        <v>1</v>
      </c>
      <c r="AA5" s="30">
        <v>6</v>
      </c>
    </row>
    <row r="6" spans="1:27" s="14" customFormat="1" ht="12.75" customHeight="1" x14ac:dyDescent="0.25">
      <c r="A6" s="25"/>
      <c r="B6" s="56" t="s">
        <v>161</v>
      </c>
      <c r="C6" s="33">
        <v>2952</v>
      </c>
      <c r="D6" s="33">
        <v>3489</v>
      </c>
      <c r="E6" s="33">
        <v>3818</v>
      </c>
      <c r="F6" s="32">
        <v>4238</v>
      </c>
      <c r="G6" s="33">
        <v>6148</v>
      </c>
      <c r="H6" s="34">
        <v>5408</v>
      </c>
      <c r="I6" s="33">
        <v>5191</v>
      </c>
      <c r="J6" s="33">
        <v>5336</v>
      </c>
      <c r="K6" s="33">
        <v>5623.21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162</v>
      </c>
      <c r="C7" s="33">
        <v>2403</v>
      </c>
      <c r="D7" s="33">
        <v>2771</v>
      </c>
      <c r="E7" s="33">
        <v>3567</v>
      </c>
      <c r="F7" s="32">
        <v>4875</v>
      </c>
      <c r="G7" s="33">
        <v>5227</v>
      </c>
      <c r="H7" s="34">
        <v>5227</v>
      </c>
      <c r="I7" s="33">
        <v>5145</v>
      </c>
      <c r="J7" s="33">
        <v>5322</v>
      </c>
      <c r="K7" s="33">
        <v>5673.3140000000003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10956</v>
      </c>
      <c r="D19" s="46">
        <f t="shared" ref="D19:K19" si="1">SUM(D4:D18)</f>
        <v>11807</v>
      </c>
      <c r="E19" s="46">
        <f t="shared" si="1"/>
        <v>23037</v>
      </c>
      <c r="F19" s="47">
        <f t="shared" si="1"/>
        <v>19438</v>
      </c>
      <c r="G19" s="46">
        <f t="shared" si="1"/>
        <v>43347</v>
      </c>
      <c r="H19" s="48">
        <f t="shared" si="1"/>
        <v>32607</v>
      </c>
      <c r="I19" s="46">
        <f t="shared" si="1"/>
        <v>20238</v>
      </c>
      <c r="J19" s="46">
        <f t="shared" si="1"/>
        <v>20993</v>
      </c>
      <c r="K19" s="46">
        <f t="shared" si="1"/>
        <v>22191.065999999999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</row>
    <row r="4" spans="1:27" s="23" customFormat="1" ht="12.75" customHeight="1" x14ac:dyDescent="0.25">
      <c r="A4" s="18"/>
      <c r="B4" s="19" t="s">
        <v>6</v>
      </c>
      <c r="C4" s="20">
        <f>SUM(C5:C7)</f>
        <v>10737</v>
      </c>
      <c r="D4" s="20">
        <f t="shared" ref="D4:K4" si="0">SUM(D5:D7)</f>
        <v>11633</v>
      </c>
      <c r="E4" s="20">
        <f t="shared" si="0"/>
        <v>22731</v>
      </c>
      <c r="F4" s="21">
        <f t="shared" si="0"/>
        <v>19156</v>
      </c>
      <c r="G4" s="20">
        <f t="shared" si="0"/>
        <v>42981</v>
      </c>
      <c r="H4" s="22">
        <f t="shared" si="0"/>
        <v>32287</v>
      </c>
      <c r="I4" s="20">
        <f t="shared" si="0"/>
        <v>19893</v>
      </c>
      <c r="J4" s="20">
        <f t="shared" si="0"/>
        <v>20797</v>
      </c>
      <c r="K4" s="20">
        <f t="shared" si="0"/>
        <v>21984.481999999996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8737</v>
      </c>
      <c r="D5" s="28">
        <v>8795</v>
      </c>
      <c r="E5" s="28">
        <v>10565</v>
      </c>
      <c r="F5" s="27">
        <v>14938</v>
      </c>
      <c r="G5" s="28">
        <v>15463</v>
      </c>
      <c r="H5" s="29">
        <v>14847</v>
      </c>
      <c r="I5" s="28">
        <v>15367</v>
      </c>
      <c r="J5" s="28">
        <v>16195</v>
      </c>
      <c r="K5" s="29">
        <v>17133.973999999998</v>
      </c>
      <c r="AA5" s="30">
        <v>6</v>
      </c>
    </row>
    <row r="6" spans="1:27" s="14" customFormat="1" ht="12.75" customHeight="1" x14ac:dyDescent="0.25">
      <c r="A6" s="31"/>
      <c r="B6" s="26" t="s">
        <v>9</v>
      </c>
      <c r="C6" s="32">
        <v>1991</v>
      </c>
      <c r="D6" s="33">
        <v>2827</v>
      </c>
      <c r="E6" s="33">
        <v>12157</v>
      </c>
      <c r="F6" s="32">
        <v>4213</v>
      </c>
      <c r="G6" s="33">
        <v>27513</v>
      </c>
      <c r="H6" s="34">
        <v>17440</v>
      </c>
      <c r="I6" s="33">
        <v>4526</v>
      </c>
      <c r="J6" s="33">
        <v>4602</v>
      </c>
      <c r="K6" s="34">
        <v>4850.5079999999998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9</v>
      </c>
      <c r="D7" s="36">
        <v>11</v>
      </c>
      <c r="E7" s="36">
        <v>9</v>
      </c>
      <c r="F7" s="35">
        <v>5</v>
      </c>
      <c r="G7" s="36">
        <v>5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3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3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219</v>
      </c>
      <c r="D16" s="20">
        <f t="shared" ref="D16:K16" si="2">SUM(D17:D23)</f>
        <v>174</v>
      </c>
      <c r="E16" s="20">
        <f t="shared" si="2"/>
        <v>303</v>
      </c>
      <c r="F16" s="21">
        <f t="shared" si="2"/>
        <v>282</v>
      </c>
      <c r="G16" s="20">
        <f t="shared" si="2"/>
        <v>366</v>
      </c>
      <c r="H16" s="22">
        <f t="shared" si="2"/>
        <v>320</v>
      </c>
      <c r="I16" s="20">
        <f t="shared" si="2"/>
        <v>345</v>
      </c>
      <c r="J16" s="20">
        <f t="shared" si="2"/>
        <v>196</v>
      </c>
      <c r="K16" s="20">
        <f t="shared" si="2"/>
        <v>206.584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219</v>
      </c>
      <c r="D18" s="33">
        <v>174</v>
      </c>
      <c r="E18" s="33">
        <v>303</v>
      </c>
      <c r="F18" s="32">
        <v>282</v>
      </c>
      <c r="G18" s="33">
        <v>366</v>
      </c>
      <c r="H18" s="34">
        <v>320</v>
      </c>
      <c r="I18" s="33">
        <v>345</v>
      </c>
      <c r="J18" s="33">
        <v>196</v>
      </c>
      <c r="K18" s="34">
        <v>206.584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10956</v>
      </c>
      <c r="D26" s="46">
        <f t="shared" ref="D26:K26" si="3">+D4+D8+D16+D24</f>
        <v>11807</v>
      </c>
      <c r="E26" s="46">
        <f t="shared" si="3"/>
        <v>23037</v>
      </c>
      <c r="F26" s="47">
        <f t="shared" si="3"/>
        <v>19438</v>
      </c>
      <c r="G26" s="46">
        <f t="shared" si="3"/>
        <v>43347</v>
      </c>
      <c r="H26" s="48">
        <f t="shared" si="3"/>
        <v>32607</v>
      </c>
      <c r="I26" s="46">
        <f t="shared" si="3"/>
        <v>20238</v>
      </c>
      <c r="J26" s="46">
        <f t="shared" si="3"/>
        <v>20993</v>
      </c>
      <c r="K26" s="46">
        <f t="shared" si="3"/>
        <v>22191.065999999995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175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  <c r="Z3" s="54" t="s">
        <v>32</v>
      </c>
    </row>
    <row r="4" spans="1:27" s="14" customFormat="1" ht="12.75" customHeight="1" x14ac:dyDescent="0.25">
      <c r="A4" s="25"/>
      <c r="B4" s="56" t="s">
        <v>151</v>
      </c>
      <c r="C4" s="33">
        <v>0</v>
      </c>
      <c r="D4" s="33">
        <v>0</v>
      </c>
      <c r="E4" s="33">
        <v>1029</v>
      </c>
      <c r="F4" s="27">
        <v>1438</v>
      </c>
      <c r="G4" s="28">
        <v>1641</v>
      </c>
      <c r="H4" s="29">
        <v>1699</v>
      </c>
      <c r="I4" s="33">
        <v>3558</v>
      </c>
      <c r="J4" s="33">
        <v>3750</v>
      </c>
      <c r="K4" s="33">
        <v>3971.866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163</v>
      </c>
      <c r="C5" s="33">
        <v>0</v>
      </c>
      <c r="D5" s="33">
        <v>3420</v>
      </c>
      <c r="E5" s="33">
        <v>3494</v>
      </c>
      <c r="F5" s="32">
        <v>5761</v>
      </c>
      <c r="G5" s="33">
        <v>5475</v>
      </c>
      <c r="H5" s="34">
        <v>4387</v>
      </c>
      <c r="I5" s="33">
        <v>4600</v>
      </c>
      <c r="J5" s="33">
        <v>4824</v>
      </c>
      <c r="K5" s="33">
        <v>5083.6100000000006</v>
      </c>
      <c r="Z5" s="53">
        <f t="shared" si="0"/>
        <v>1</v>
      </c>
      <c r="AA5" s="30">
        <v>7</v>
      </c>
    </row>
    <row r="6" spans="1:27" s="14" customFormat="1" ht="12.75" customHeight="1" x14ac:dyDescent="0.25">
      <c r="A6" s="25"/>
      <c r="B6" s="56" t="s">
        <v>164</v>
      </c>
      <c r="C6" s="33">
        <v>0</v>
      </c>
      <c r="D6" s="33">
        <v>3093</v>
      </c>
      <c r="E6" s="33">
        <v>4012</v>
      </c>
      <c r="F6" s="32">
        <v>4611</v>
      </c>
      <c r="G6" s="33">
        <v>4899</v>
      </c>
      <c r="H6" s="34">
        <v>3985</v>
      </c>
      <c r="I6" s="33">
        <v>6119</v>
      </c>
      <c r="J6" s="33">
        <v>6425</v>
      </c>
      <c r="K6" s="33">
        <v>6772.0740000000005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165</v>
      </c>
      <c r="C7" s="33">
        <v>7135</v>
      </c>
      <c r="D7" s="33">
        <v>0</v>
      </c>
      <c r="E7" s="33">
        <v>4174</v>
      </c>
      <c r="F7" s="32">
        <v>4611</v>
      </c>
      <c r="G7" s="33">
        <v>4080</v>
      </c>
      <c r="H7" s="34">
        <v>2499</v>
      </c>
      <c r="I7" s="33">
        <v>5646</v>
      </c>
      <c r="J7" s="33">
        <v>5927</v>
      </c>
      <c r="K7" s="33">
        <v>6247.3440000000001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166</v>
      </c>
      <c r="C8" s="33">
        <v>0</v>
      </c>
      <c r="D8" s="33">
        <v>0</v>
      </c>
      <c r="E8" s="33">
        <v>0</v>
      </c>
      <c r="F8" s="32">
        <v>4498</v>
      </c>
      <c r="G8" s="33">
        <v>4252</v>
      </c>
      <c r="H8" s="34">
        <v>2988</v>
      </c>
      <c r="I8" s="33">
        <v>4754</v>
      </c>
      <c r="J8" s="33">
        <v>4893</v>
      </c>
      <c r="K8" s="33">
        <v>5156.5599999999995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7135</v>
      </c>
      <c r="D19" s="46">
        <f t="shared" ref="D19:K19" si="1">SUM(D4:D18)</f>
        <v>6513</v>
      </c>
      <c r="E19" s="46">
        <f t="shared" si="1"/>
        <v>12709</v>
      </c>
      <c r="F19" s="47">
        <f t="shared" si="1"/>
        <v>20919</v>
      </c>
      <c r="G19" s="46">
        <f t="shared" si="1"/>
        <v>20347</v>
      </c>
      <c r="H19" s="48">
        <f t="shared" si="1"/>
        <v>15558</v>
      </c>
      <c r="I19" s="46">
        <f t="shared" si="1"/>
        <v>24677</v>
      </c>
      <c r="J19" s="46">
        <f t="shared" si="1"/>
        <v>25819</v>
      </c>
      <c r="K19" s="46">
        <f t="shared" si="1"/>
        <v>27231.453999999998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</row>
    <row r="4" spans="1:27" s="23" customFormat="1" ht="12.75" customHeight="1" x14ac:dyDescent="0.25">
      <c r="A4" s="18"/>
      <c r="B4" s="19" t="s">
        <v>6</v>
      </c>
      <c r="C4" s="20">
        <f>SUM(C5:C7)</f>
        <v>7108</v>
      </c>
      <c r="D4" s="20">
        <f t="shared" ref="D4:K4" si="0">SUM(D5:D7)</f>
        <v>6462</v>
      </c>
      <c r="E4" s="20">
        <f t="shared" si="0"/>
        <v>11930</v>
      </c>
      <c r="F4" s="21">
        <f t="shared" si="0"/>
        <v>20512</v>
      </c>
      <c r="G4" s="20">
        <f t="shared" si="0"/>
        <v>19592</v>
      </c>
      <c r="H4" s="22">
        <f t="shared" si="0"/>
        <v>14804</v>
      </c>
      <c r="I4" s="20">
        <f t="shared" si="0"/>
        <v>23797</v>
      </c>
      <c r="J4" s="20">
        <f t="shared" si="0"/>
        <v>25456</v>
      </c>
      <c r="K4" s="20">
        <f t="shared" si="0"/>
        <v>26848.851999999999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6247</v>
      </c>
      <c r="D5" s="28">
        <v>5972</v>
      </c>
      <c r="E5" s="28">
        <v>8084</v>
      </c>
      <c r="F5" s="27">
        <v>13687</v>
      </c>
      <c r="G5" s="28">
        <v>12767</v>
      </c>
      <c r="H5" s="29">
        <v>11467</v>
      </c>
      <c r="I5" s="28">
        <v>20903</v>
      </c>
      <c r="J5" s="28">
        <v>21946</v>
      </c>
      <c r="K5" s="29">
        <v>23149.311999999998</v>
      </c>
      <c r="AA5" s="30">
        <v>7</v>
      </c>
    </row>
    <row r="6" spans="1:27" s="14" customFormat="1" ht="12.75" customHeight="1" x14ac:dyDescent="0.25">
      <c r="A6" s="31"/>
      <c r="B6" s="26" t="s">
        <v>9</v>
      </c>
      <c r="C6" s="32">
        <v>859</v>
      </c>
      <c r="D6" s="33">
        <v>486</v>
      </c>
      <c r="E6" s="33">
        <v>3843</v>
      </c>
      <c r="F6" s="32">
        <v>6821</v>
      </c>
      <c r="G6" s="33">
        <v>6821</v>
      </c>
      <c r="H6" s="34">
        <v>3337</v>
      </c>
      <c r="I6" s="33">
        <v>2894</v>
      </c>
      <c r="J6" s="33">
        <v>3510</v>
      </c>
      <c r="K6" s="34">
        <v>3699.54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2</v>
      </c>
      <c r="D7" s="36">
        <v>4</v>
      </c>
      <c r="E7" s="36">
        <v>3</v>
      </c>
      <c r="F7" s="35">
        <v>4</v>
      </c>
      <c r="G7" s="36">
        <v>4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4</v>
      </c>
      <c r="F8" s="21">
        <f t="shared" si="1"/>
        <v>0</v>
      </c>
      <c r="G8" s="20">
        <f t="shared" si="1"/>
        <v>0</v>
      </c>
      <c r="H8" s="22">
        <f t="shared" si="1"/>
        <v>6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4</v>
      </c>
      <c r="F15" s="35">
        <v>0</v>
      </c>
      <c r="G15" s="36">
        <v>0</v>
      </c>
      <c r="H15" s="37">
        <v>6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27</v>
      </c>
      <c r="D16" s="20">
        <f t="shared" ref="D16:K16" si="2">SUM(D17:D23)</f>
        <v>51</v>
      </c>
      <c r="E16" s="20">
        <f t="shared" si="2"/>
        <v>775</v>
      </c>
      <c r="F16" s="21">
        <f t="shared" si="2"/>
        <v>407</v>
      </c>
      <c r="G16" s="20">
        <f t="shared" si="2"/>
        <v>755</v>
      </c>
      <c r="H16" s="22">
        <f t="shared" si="2"/>
        <v>748</v>
      </c>
      <c r="I16" s="20">
        <f t="shared" si="2"/>
        <v>880</v>
      </c>
      <c r="J16" s="20">
        <f t="shared" si="2"/>
        <v>363</v>
      </c>
      <c r="K16" s="20">
        <f t="shared" si="2"/>
        <v>382.60200000000003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27</v>
      </c>
      <c r="D18" s="33">
        <v>51</v>
      </c>
      <c r="E18" s="33">
        <v>462</v>
      </c>
      <c r="F18" s="32">
        <v>407</v>
      </c>
      <c r="G18" s="33">
        <v>755</v>
      </c>
      <c r="H18" s="34">
        <v>748</v>
      </c>
      <c r="I18" s="33">
        <v>880</v>
      </c>
      <c r="J18" s="33">
        <v>363</v>
      </c>
      <c r="K18" s="34">
        <v>382.60200000000003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313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7135</v>
      </c>
      <c r="D26" s="46">
        <f t="shared" ref="D26:K26" si="3">+D4+D8+D16+D24</f>
        <v>6513</v>
      </c>
      <c r="E26" s="46">
        <f t="shared" si="3"/>
        <v>12709</v>
      </c>
      <c r="F26" s="47">
        <f t="shared" si="3"/>
        <v>20919</v>
      </c>
      <c r="G26" s="46">
        <f t="shared" si="3"/>
        <v>20347</v>
      </c>
      <c r="H26" s="48">
        <f t="shared" si="3"/>
        <v>15558</v>
      </c>
      <c r="I26" s="46">
        <f t="shared" si="3"/>
        <v>24677</v>
      </c>
      <c r="J26" s="46">
        <f t="shared" si="3"/>
        <v>25819</v>
      </c>
      <c r="K26" s="46">
        <f t="shared" si="3"/>
        <v>27231.453999999998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3" tint="0.59999389629810485"/>
  </sheetPr>
  <dimension ref="A1:AA248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53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123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65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67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129</v>
      </c>
      <c r="F3" s="17" t="s">
        <v>128</v>
      </c>
      <c r="G3" s="17" t="s">
        <v>127</v>
      </c>
      <c r="H3" s="173" t="s">
        <v>122</v>
      </c>
      <c r="I3" s="174"/>
      <c r="J3" s="175"/>
      <c r="K3" s="17" t="s">
        <v>125</v>
      </c>
      <c r="L3" s="17" t="s">
        <v>130</v>
      </c>
      <c r="M3" s="17" t="s">
        <v>126</v>
      </c>
      <c r="N3" s="69" t="s">
        <v>30</v>
      </c>
      <c r="O3" s="69" t="s">
        <v>30</v>
      </c>
    </row>
    <row r="4" spans="1:27" s="23" customFormat="1" x14ac:dyDescent="0.25">
      <c r="A4" s="38"/>
      <c r="B4" s="70" t="s">
        <v>34</v>
      </c>
      <c r="C4" s="71" t="s">
        <v>30</v>
      </c>
      <c r="D4" s="71" t="s">
        <v>30</v>
      </c>
      <c r="E4" s="72">
        <f>SUM(E5:E8)</f>
        <v>0</v>
      </c>
      <c r="F4" s="72">
        <f t="shared" ref="F4:M4" si="0">SUM(F5:F8)</f>
        <v>0</v>
      </c>
      <c r="G4" s="72">
        <f t="shared" si="0"/>
        <v>0</v>
      </c>
      <c r="H4" s="73">
        <f t="shared" si="0"/>
        <v>0</v>
      </c>
      <c r="I4" s="72">
        <f t="shared" si="0"/>
        <v>0</v>
      </c>
      <c r="J4" s="74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5" t="s">
        <v>30</v>
      </c>
      <c r="O4" s="75" t="s">
        <v>30</v>
      </c>
      <c r="AA4" s="24" t="s">
        <v>7</v>
      </c>
    </row>
    <row r="5" spans="1:27" s="14" customFormat="1" x14ac:dyDescent="0.25">
      <c r="B5" s="76" t="s">
        <v>35</v>
      </c>
      <c r="C5" s="77" t="s">
        <v>30</v>
      </c>
      <c r="D5" s="78" t="s">
        <v>30</v>
      </c>
      <c r="E5" s="79">
        <v>0</v>
      </c>
      <c r="F5" s="79">
        <v>0</v>
      </c>
      <c r="G5" s="79">
        <v>0</v>
      </c>
      <c r="H5" s="80">
        <v>0</v>
      </c>
      <c r="I5" s="79">
        <v>0</v>
      </c>
      <c r="J5" s="81">
        <v>0</v>
      </c>
      <c r="K5" s="79">
        <v>0</v>
      </c>
      <c r="L5" s="79">
        <v>0</v>
      </c>
      <c r="M5" s="79">
        <v>0</v>
      </c>
      <c r="N5" s="82" t="s">
        <v>30</v>
      </c>
      <c r="O5" s="83" t="s">
        <v>30</v>
      </c>
      <c r="AA5" s="30">
        <v>1</v>
      </c>
    </row>
    <row r="6" spans="1:27" s="14" customFormat="1" x14ac:dyDescent="0.25">
      <c r="B6" s="76" t="s">
        <v>36</v>
      </c>
      <c r="C6" s="84" t="s">
        <v>30</v>
      </c>
      <c r="D6" s="85" t="s">
        <v>30</v>
      </c>
      <c r="E6" s="86">
        <v>0</v>
      </c>
      <c r="F6" s="86">
        <v>0</v>
      </c>
      <c r="G6" s="86">
        <v>0</v>
      </c>
      <c r="H6" s="87">
        <v>0</v>
      </c>
      <c r="I6" s="86">
        <v>0</v>
      </c>
      <c r="J6" s="88">
        <v>0</v>
      </c>
      <c r="K6" s="86">
        <v>0</v>
      </c>
      <c r="L6" s="86">
        <v>0</v>
      </c>
      <c r="M6" s="86">
        <v>0</v>
      </c>
      <c r="N6" s="89" t="s">
        <v>30</v>
      </c>
      <c r="O6" s="90" t="s">
        <v>30</v>
      </c>
      <c r="AA6" s="24" t="s">
        <v>10</v>
      </c>
    </row>
    <row r="7" spans="1:27" s="14" customFormat="1" x14ac:dyDescent="0.25">
      <c r="B7" s="76" t="s">
        <v>37</v>
      </c>
      <c r="C7" s="84" t="s">
        <v>30</v>
      </c>
      <c r="D7" s="85" t="s">
        <v>30</v>
      </c>
      <c r="E7" s="86">
        <v>0</v>
      </c>
      <c r="F7" s="86">
        <v>0</v>
      </c>
      <c r="G7" s="86">
        <v>0</v>
      </c>
      <c r="H7" s="87">
        <v>0</v>
      </c>
      <c r="I7" s="86">
        <v>0</v>
      </c>
      <c r="J7" s="88">
        <v>0</v>
      </c>
      <c r="K7" s="86">
        <v>0</v>
      </c>
      <c r="L7" s="86">
        <v>0</v>
      </c>
      <c r="M7" s="86">
        <v>0</v>
      </c>
      <c r="N7" s="89" t="s">
        <v>30</v>
      </c>
      <c r="O7" s="90" t="s">
        <v>30</v>
      </c>
      <c r="AA7" s="30">
        <v>1</v>
      </c>
    </row>
    <row r="8" spans="1:27" s="14" customFormat="1" x14ac:dyDescent="0.25">
      <c r="B8" s="76" t="s">
        <v>38</v>
      </c>
      <c r="C8" s="91" t="s">
        <v>30</v>
      </c>
      <c r="D8" s="92" t="s">
        <v>30</v>
      </c>
      <c r="E8" s="93">
        <v>0</v>
      </c>
      <c r="F8" s="93">
        <v>0</v>
      </c>
      <c r="G8" s="93">
        <v>0</v>
      </c>
      <c r="H8" s="94">
        <v>0</v>
      </c>
      <c r="I8" s="93">
        <v>0</v>
      </c>
      <c r="J8" s="95">
        <v>0</v>
      </c>
      <c r="K8" s="93">
        <v>0</v>
      </c>
      <c r="L8" s="93">
        <v>0</v>
      </c>
      <c r="M8" s="93">
        <v>0</v>
      </c>
      <c r="N8" s="96" t="s">
        <v>30</v>
      </c>
      <c r="O8" s="97" t="s">
        <v>30</v>
      </c>
      <c r="AA8" s="24" t="s">
        <v>13</v>
      </c>
    </row>
    <row r="9" spans="1:27" s="23" customFormat="1" x14ac:dyDescent="0.25">
      <c r="A9" s="38"/>
      <c r="B9" s="70" t="s">
        <v>39</v>
      </c>
      <c r="C9" s="71" t="s">
        <v>30</v>
      </c>
      <c r="D9" s="71" t="s">
        <v>30</v>
      </c>
      <c r="E9" s="72">
        <f>E10+E19</f>
        <v>75</v>
      </c>
      <c r="F9" s="72">
        <f t="shared" ref="F9:M9" si="1">F10+F19</f>
        <v>77</v>
      </c>
      <c r="G9" s="72">
        <f t="shared" si="1"/>
        <v>110</v>
      </c>
      <c r="H9" s="73">
        <f t="shared" si="1"/>
        <v>108</v>
      </c>
      <c r="I9" s="72">
        <f t="shared" si="1"/>
        <v>108</v>
      </c>
      <c r="J9" s="74">
        <f t="shared" si="1"/>
        <v>96</v>
      </c>
      <c r="K9" s="72">
        <f t="shared" si="1"/>
        <v>113.94</v>
      </c>
      <c r="L9" s="72">
        <f t="shared" si="1"/>
        <v>120.09276</v>
      </c>
      <c r="M9" s="72">
        <f t="shared" si="1"/>
        <v>126.57776904000001</v>
      </c>
      <c r="N9" s="75" t="s">
        <v>30</v>
      </c>
      <c r="O9" s="75" t="s">
        <v>30</v>
      </c>
      <c r="AA9" s="14" t="s">
        <v>30</v>
      </c>
    </row>
    <row r="10" spans="1:27" s="23" customFormat="1" x14ac:dyDescent="0.25">
      <c r="A10" s="18"/>
      <c r="B10" s="76" t="s">
        <v>46</v>
      </c>
      <c r="C10" s="98" t="s">
        <v>30</v>
      </c>
      <c r="D10" s="99" t="s">
        <v>30</v>
      </c>
      <c r="E10" s="100">
        <f>SUM(E11:E13)</f>
        <v>75</v>
      </c>
      <c r="F10" s="100">
        <f t="shared" ref="F10:M10" si="2">SUM(F11:F13)</f>
        <v>77</v>
      </c>
      <c r="G10" s="100">
        <f t="shared" si="2"/>
        <v>110</v>
      </c>
      <c r="H10" s="101">
        <f t="shared" si="2"/>
        <v>108</v>
      </c>
      <c r="I10" s="100">
        <f t="shared" si="2"/>
        <v>108</v>
      </c>
      <c r="J10" s="102">
        <f t="shared" si="2"/>
        <v>96</v>
      </c>
      <c r="K10" s="100">
        <f t="shared" si="2"/>
        <v>113.94</v>
      </c>
      <c r="L10" s="100">
        <f t="shared" si="2"/>
        <v>120.09276</v>
      </c>
      <c r="M10" s="100">
        <f t="shared" si="2"/>
        <v>126.57776904000001</v>
      </c>
      <c r="N10" s="103" t="s">
        <v>30</v>
      </c>
      <c r="O10" s="104" t="s">
        <v>30</v>
      </c>
    </row>
    <row r="11" spans="1:27" s="14" customFormat="1" x14ac:dyDescent="0.25">
      <c r="A11" s="31"/>
      <c r="B11" s="59" t="s">
        <v>47</v>
      </c>
      <c r="C11" s="105" t="s">
        <v>30</v>
      </c>
      <c r="D11" s="106" t="s">
        <v>30</v>
      </c>
      <c r="E11" s="79">
        <v>17</v>
      </c>
      <c r="F11" s="79">
        <v>77</v>
      </c>
      <c r="G11" s="79">
        <v>0</v>
      </c>
      <c r="H11" s="80">
        <v>0</v>
      </c>
      <c r="I11" s="79">
        <v>0</v>
      </c>
      <c r="J11" s="81">
        <v>0</v>
      </c>
      <c r="K11" s="79">
        <v>0</v>
      </c>
      <c r="L11" s="79">
        <v>0</v>
      </c>
      <c r="M11" s="79">
        <v>0</v>
      </c>
      <c r="N11" s="107" t="s">
        <v>30</v>
      </c>
      <c r="O11" s="108" t="s">
        <v>30</v>
      </c>
    </row>
    <row r="12" spans="1:27" s="14" customFormat="1" x14ac:dyDescent="0.25">
      <c r="A12" s="25"/>
      <c r="B12" s="59" t="s">
        <v>48</v>
      </c>
      <c r="C12" s="105" t="s">
        <v>30</v>
      </c>
      <c r="D12" s="105" t="s">
        <v>30</v>
      </c>
      <c r="E12" s="86">
        <v>0</v>
      </c>
      <c r="F12" s="86">
        <v>0</v>
      </c>
      <c r="G12" s="86">
        <v>110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08" t="s">
        <v>30</v>
      </c>
      <c r="O12" s="108" t="s">
        <v>30</v>
      </c>
    </row>
    <row r="13" spans="1:27" s="14" customFormat="1" x14ac:dyDescent="0.25">
      <c r="A13" s="25"/>
      <c r="B13" s="59" t="s">
        <v>49</v>
      </c>
      <c r="C13" s="105" t="s">
        <v>30</v>
      </c>
      <c r="D13" s="105" t="s">
        <v>30</v>
      </c>
      <c r="E13" s="86">
        <v>58</v>
      </c>
      <c r="F13" s="86">
        <v>0</v>
      </c>
      <c r="G13" s="86">
        <v>0</v>
      </c>
      <c r="H13" s="87">
        <v>108</v>
      </c>
      <c r="I13" s="86">
        <v>108</v>
      </c>
      <c r="J13" s="88">
        <v>96</v>
      </c>
      <c r="K13" s="86">
        <v>113.94</v>
      </c>
      <c r="L13" s="86">
        <v>120.09276</v>
      </c>
      <c r="M13" s="86">
        <v>126.57776904000001</v>
      </c>
      <c r="N13" s="108" t="s">
        <v>30</v>
      </c>
      <c r="O13" s="108" t="s">
        <v>30</v>
      </c>
    </row>
    <row r="14" spans="1:27" s="14" customFormat="1" x14ac:dyDescent="0.25">
      <c r="A14" s="31"/>
      <c r="B14" s="109" t="s">
        <v>50</v>
      </c>
      <c r="C14" s="110" t="s">
        <v>30</v>
      </c>
      <c r="D14" s="110" t="s">
        <v>30</v>
      </c>
      <c r="E14" s="93"/>
      <c r="F14" s="93"/>
      <c r="G14" s="93"/>
      <c r="H14" s="94"/>
      <c r="I14" s="93"/>
      <c r="J14" s="95"/>
      <c r="K14" s="93"/>
      <c r="L14" s="93"/>
      <c r="M14" s="93"/>
      <c r="N14" s="108" t="s">
        <v>30</v>
      </c>
      <c r="O14" s="108" t="s">
        <v>30</v>
      </c>
    </row>
    <row r="15" spans="1:27" s="14" customFormat="1" x14ac:dyDescent="0.25">
      <c r="A15" s="25"/>
      <c r="B15" s="111" t="s">
        <v>51</v>
      </c>
      <c r="C15" s="112" t="s">
        <v>30</v>
      </c>
      <c r="D15" s="112" t="s">
        <v>30</v>
      </c>
      <c r="E15" s="80">
        <v>58</v>
      </c>
      <c r="F15" s="79">
        <v>0</v>
      </c>
      <c r="G15" s="79">
        <v>0</v>
      </c>
      <c r="H15" s="80">
        <v>14</v>
      </c>
      <c r="I15" s="79">
        <v>14</v>
      </c>
      <c r="J15" s="81">
        <v>14</v>
      </c>
      <c r="K15" s="79">
        <v>14.77</v>
      </c>
      <c r="L15" s="79">
        <v>15.56758</v>
      </c>
      <c r="M15" s="81">
        <v>16.40822932</v>
      </c>
      <c r="N15" s="108" t="s">
        <v>30</v>
      </c>
      <c r="O15" s="108" t="s">
        <v>30</v>
      </c>
    </row>
    <row r="16" spans="1:27" s="14" customFormat="1" x14ac:dyDescent="0.25">
      <c r="A16" s="25"/>
      <c r="B16" s="111" t="s">
        <v>52</v>
      </c>
      <c r="C16" s="112" t="s">
        <v>30</v>
      </c>
      <c r="D16" s="112" t="s">
        <v>30</v>
      </c>
      <c r="E16" s="87">
        <v>0</v>
      </c>
      <c r="F16" s="86">
        <v>0</v>
      </c>
      <c r="G16" s="86">
        <v>0</v>
      </c>
      <c r="H16" s="87">
        <v>68</v>
      </c>
      <c r="I16" s="86">
        <v>68</v>
      </c>
      <c r="J16" s="88">
        <v>58</v>
      </c>
      <c r="K16" s="86">
        <v>71.739999999999995</v>
      </c>
      <c r="L16" s="86">
        <v>75.613959999999992</v>
      </c>
      <c r="M16" s="88">
        <v>79.69711384</v>
      </c>
      <c r="N16" s="108" t="s">
        <v>30</v>
      </c>
      <c r="O16" s="108" t="s">
        <v>30</v>
      </c>
    </row>
    <row r="17" spans="1:16" s="14" customFormat="1" x14ac:dyDescent="0.25">
      <c r="A17" s="25"/>
      <c r="B17" s="111" t="s">
        <v>52</v>
      </c>
      <c r="C17" s="112" t="s">
        <v>30</v>
      </c>
      <c r="D17" s="112" t="s">
        <v>30</v>
      </c>
      <c r="E17" s="87">
        <v>0</v>
      </c>
      <c r="F17" s="86">
        <v>0</v>
      </c>
      <c r="G17" s="86">
        <v>0</v>
      </c>
      <c r="H17" s="87">
        <v>26</v>
      </c>
      <c r="I17" s="86">
        <v>26</v>
      </c>
      <c r="J17" s="88">
        <v>26</v>
      </c>
      <c r="K17" s="86">
        <v>27.43</v>
      </c>
      <c r="L17" s="86">
        <v>28.91122</v>
      </c>
      <c r="M17" s="88">
        <v>30.472425880000003</v>
      </c>
      <c r="N17" s="108" t="s">
        <v>30</v>
      </c>
      <c r="O17" s="108" t="s">
        <v>30</v>
      </c>
    </row>
    <row r="18" spans="1:16" s="14" customFormat="1" x14ac:dyDescent="0.25">
      <c r="A18" s="25"/>
      <c r="B18" s="111" t="s">
        <v>52</v>
      </c>
      <c r="C18" s="112" t="s">
        <v>30</v>
      </c>
      <c r="D18" s="112" t="s">
        <v>30</v>
      </c>
      <c r="E18" s="94">
        <v>0</v>
      </c>
      <c r="F18" s="93">
        <v>0</v>
      </c>
      <c r="G18" s="93">
        <v>0</v>
      </c>
      <c r="H18" s="94">
        <v>0</v>
      </c>
      <c r="I18" s="93">
        <v>0</v>
      </c>
      <c r="J18" s="95">
        <v>0</v>
      </c>
      <c r="K18" s="93">
        <v>0</v>
      </c>
      <c r="L18" s="93">
        <v>0</v>
      </c>
      <c r="M18" s="95">
        <v>0</v>
      </c>
      <c r="N18" s="108" t="s">
        <v>30</v>
      </c>
      <c r="O18" s="108" t="s">
        <v>30</v>
      </c>
    </row>
    <row r="19" spans="1:16" s="14" customFormat="1" x14ac:dyDescent="0.25">
      <c r="A19" s="113"/>
      <c r="B19" s="76" t="s">
        <v>53</v>
      </c>
      <c r="C19" s="84" t="s">
        <v>30</v>
      </c>
      <c r="D19" s="91" t="s">
        <v>30</v>
      </c>
      <c r="E19" s="100">
        <v>0</v>
      </c>
      <c r="F19" s="100">
        <v>0</v>
      </c>
      <c r="G19" s="100">
        <v>0</v>
      </c>
      <c r="H19" s="101">
        <v>0</v>
      </c>
      <c r="I19" s="100">
        <v>0</v>
      </c>
      <c r="J19" s="102">
        <v>0</v>
      </c>
      <c r="K19" s="100">
        <v>0</v>
      </c>
      <c r="L19" s="100">
        <v>0</v>
      </c>
      <c r="M19" s="100">
        <v>0</v>
      </c>
      <c r="N19" s="114" t="s">
        <v>30</v>
      </c>
      <c r="O19" s="108" t="s">
        <v>30</v>
      </c>
    </row>
    <row r="20" spans="1:16" s="14" customFormat="1" ht="6" customHeight="1" x14ac:dyDescent="0.25">
      <c r="A20" s="113"/>
      <c r="B20" s="115" t="s">
        <v>30</v>
      </c>
      <c r="C20" s="91" t="s">
        <v>30</v>
      </c>
      <c r="D20" s="92" t="s">
        <v>30</v>
      </c>
      <c r="E20" s="116"/>
      <c r="F20" s="116"/>
      <c r="G20" s="116"/>
      <c r="H20" s="117"/>
      <c r="I20" s="116"/>
      <c r="J20" s="118"/>
      <c r="K20" s="116"/>
      <c r="L20" s="116"/>
      <c r="M20" s="116"/>
      <c r="N20" s="69" t="s">
        <v>30</v>
      </c>
      <c r="O20" s="114" t="s">
        <v>30</v>
      </c>
    </row>
    <row r="21" spans="1:16" s="14" customFormat="1" x14ac:dyDescent="0.25">
      <c r="A21" s="23"/>
      <c r="B21" s="70" t="s">
        <v>54</v>
      </c>
      <c r="C21" s="71" t="s">
        <v>30</v>
      </c>
      <c r="D21" s="71" t="s">
        <v>30</v>
      </c>
      <c r="E21" s="72">
        <f>SUM(E22:E27)</f>
        <v>0</v>
      </c>
      <c r="F21" s="72">
        <f t="shared" ref="F21:M21" si="3">SUM(F22:F27)</f>
        <v>0</v>
      </c>
      <c r="G21" s="72">
        <f t="shared" si="3"/>
        <v>0</v>
      </c>
      <c r="H21" s="73">
        <f t="shared" si="3"/>
        <v>0</v>
      </c>
      <c r="I21" s="72">
        <f t="shared" si="3"/>
        <v>0</v>
      </c>
      <c r="J21" s="74">
        <f t="shared" si="3"/>
        <v>0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5" t="s">
        <v>30</v>
      </c>
      <c r="O21" s="75" t="s">
        <v>30</v>
      </c>
      <c r="P21" s="23"/>
    </row>
    <row r="22" spans="1:16" s="14" customFormat="1" x14ac:dyDescent="0.25">
      <c r="B22" s="76" t="s">
        <v>55</v>
      </c>
      <c r="C22" s="77" t="s">
        <v>30</v>
      </c>
      <c r="D22" s="78" t="s">
        <v>30</v>
      </c>
      <c r="E22" s="79">
        <v>0</v>
      </c>
      <c r="F22" s="79">
        <v>0</v>
      </c>
      <c r="G22" s="79">
        <v>0</v>
      </c>
      <c r="H22" s="80">
        <v>0</v>
      </c>
      <c r="I22" s="79">
        <v>0</v>
      </c>
      <c r="J22" s="81">
        <v>0</v>
      </c>
      <c r="K22" s="79">
        <v>0</v>
      </c>
      <c r="L22" s="79">
        <v>0</v>
      </c>
      <c r="M22" s="79">
        <v>0</v>
      </c>
      <c r="N22" s="119" t="s">
        <v>30</v>
      </c>
      <c r="O22" s="107" t="s">
        <v>30</v>
      </c>
    </row>
    <row r="23" spans="1:16" s="14" customFormat="1" x14ac:dyDescent="0.25">
      <c r="B23" s="76" t="s">
        <v>16</v>
      </c>
      <c r="C23" s="84" t="s">
        <v>30</v>
      </c>
      <c r="D23" s="85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20" t="s">
        <v>30</v>
      </c>
      <c r="O23" s="108" t="s">
        <v>30</v>
      </c>
    </row>
    <row r="24" spans="1:16" s="14" customFormat="1" x14ac:dyDescent="0.25">
      <c r="B24" s="76" t="s">
        <v>56</v>
      </c>
      <c r="C24" s="84" t="s">
        <v>30</v>
      </c>
      <c r="D24" s="85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20" t="s">
        <v>30</v>
      </c>
      <c r="O24" s="108" t="s">
        <v>30</v>
      </c>
    </row>
    <row r="25" spans="1:16" s="14" customFormat="1" x14ac:dyDescent="0.25">
      <c r="B25" s="76" t="s">
        <v>57</v>
      </c>
      <c r="C25" s="84" t="s">
        <v>30</v>
      </c>
      <c r="D25" s="85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20" t="s">
        <v>30</v>
      </c>
      <c r="O25" s="108" t="s">
        <v>30</v>
      </c>
    </row>
    <row r="26" spans="1:16" s="23" customFormat="1" x14ac:dyDescent="0.25">
      <c r="A26" s="14"/>
      <c r="B26" s="76" t="s">
        <v>18</v>
      </c>
      <c r="C26" s="84" t="s">
        <v>30</v>
      </c>
      <c r="D26" s="85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20" t="s">
        <v>30</v>
      </c>
      <c r="O26" s="108" t="s">
        <v>30</v>
      </c>
      <c r="P26" s="14"/>
    </row>
    <row r="27" spans="1:16" s="14" customFormat="1" x14ac:dyDescent="0.25">
      <c r="B27" s="76" t="s">
        <v>58</v>
      </c>
      <c r="C27" s="91" t="s">
        <v>30</v>
      </c>
      <c r="D27" s="92" t="s">
        <v>30</v>
      </c>
      <c r="E27" s="93">
        <v>0</v>
      </c>
      <c r="F27" s="93">
        <v>0</v>
      </c>
      <c r="G27" s="93">
        <v>0</v>
      </c>
      <c r="H27" s="94">
        <v>0</v>
      </c>
      <c r="I27" s="93">
        <v>0</v>
      </c>
      <c r="J27" s="95">
        <v>0</v>
      </c>
      <c r="K27" s="93">
        <v>0</v>
      </c>
      <c r="L27" s="93">
        <v>0</v>
      </c>
      <c r="M27" s="93">
        <v>0</v>
      </c>
      <c r="N27" s="69" t="s">
        <v>30</v>
      </c>
      <c r="O27" s="114" t="s">
        <v>30</v>
      </c>
    </row>
    <row r="28" spans="1:16" s="14" customFormat="1" ht="6" customHeight="1" x14ac:dyDescent="0.25">
      <c r="B28" s="115" t="s">
        <v>30</v>
      </c>
      <c r="C28" s="78" t="s">
        <v>30</v>
      </c>
      <c r="D28" s="78" t="s">
        <v>30</v>
      </c>
      <c r="E28" s="121"/>
      <c r="F28" s="121"/>
      <c r="G28" s="121"/>
      <c r="H28" s="122"/>
      <c r="I28" s="121"/>
      <c r="J28" s="123"/>
      <c r="K28" s="121"/>
      <c r="L28" s="121"/>
      <c r="M28" s="121"/>
      <c r="N28" s="119" t="s">
        <v>30</v>
      </c>
      <c r="O28" s="119" t="s">
        <v>30</v>
      </c>
    </row>
    <row r="29" spans="1:16" s="14" customFormat="1" x14ac:dyDescent="0.25">
      <c r="A29" s="23"/>
      <c r="B29" s="70" t="s">
        <v>41</v>
      </c>
      <c r="C29" s="124" t="s">
        <v>30</v>
      </c>
      <c r="D29" s="124" t="s">
        <v>30</v>
      </c>
      <c r="E29" s="72">
        <v>0</v>
      </c>
      <c r="F29" s="72">
        <v>0</v>
      </c>
      <c r="G29" s="72">
        <v>0</v>
      </c>
      <c r="H29" s="73">
        <v>0</v>
      </c>
      <c r="I29" s="72">
        <v>0</v>
      </c>
      <c r="J29" s="74">
        <v>0</v>
      </c>
      <c r="K29" s="72">
        <v>0</v>
      </c>
      <c r="L29" s="72">
        <v>0</v>
      </c>
      <c r="M29" s="72">
        <v>0</v>
      </c>
      <c r="N29" s="125" t="s">
        <v>30</v>
      </c>
      <c r="O29" s="125" t="s">
        <v>30</v>
      </c>
      <c r="P29" s="23"/>
    </row>
    <row r="30" spans="1:16" s="14" customFormat="1" ht="6" customHeight="1" x14ac:dyDescent="0.25">
      <c r="A30" s="23"/>
      <c r="B30" s="71" t="s">
        <v>30</v>
      </c>
      <c r="C30" s="124" t="s">
        <v>30</v>
      </c>
      <c r="D30" s="124" t="s">
        <v>30</v>
      </c>
      <c r="E30" s="126"/>
      <c r="F30" s="126"/>
      <c r="G30" s="126"/>
      <c r="H30" s="127"/>
      <c r="I30" s="126"/>
      <c r="J30" s="128"/>
      <c r="K30" s="126"/>
      <c r="L30" s="126"/>
      <c r="M30" s="126"/>
      <c r="N30" s="125" t="s">
        <v>30</v>
      </c>
      <c r="O30" s="125" t="s">
        <v>30</v>
      </c>
      <c r="P30" s="23"/>
    </row>
    <row r="31" spans="1:16" s="14" customFormat="1" x14ac:dyDescent="0.25">
      <c r="A31" s="23"/>
      <c r="B31" s="70" t="s">
        <v>42</v>
      </c>
      <c r="C31" s="129" t="s">
        <v>30</v>
      </c>
      <c r="D31" s="130" t="s">
        <v>30</v>
      </c>
      <c r="E31" s="131">
        <f>SUM(E32:E34)</f>
        <v>20652</v>
      </c>
      <c r="F31" s="131">
        <f t="shared" ref="F31:M31" si="4">SUM(F32:F34)</f>
        <v>9385</v>
      </c>
      <c r="G31" s="131">
        <f t="shared" si="4"/>
        <v>27395</v>
      </c>
      <c r="H31" s="132">
        <f t="shared" si="4"/>
        <v>620</v>
      </c>
      <c r="I31" s="131">
        <f t="shared" si="4"/>
        <v>620</v>
      </c>
      <c r="J31" s="133">
        <f t="shared" si="4"/>
        <v>30093</v>
      </c>
      <c r="K31" s="131">
        <f t="shared" si="4"/>
        <v>654.09999999999991</v>
      </c>
      <c r="L31" s="131">
        <f t="shared" si="4"/>
        <v>690.07549999999992</v>
      </c>
      <c r="M31" s="131">
        <f t="shared" si="4"/>
        <v>727.33957699999996</v>
      </c>
      <c r="N31" s="103" t="s">
        <v>30</v>
      </c>
      <c r="O31" s="104" t="s">
        <v>30</v>
      </c>
      <c r="P31" s="23"/>
    </row>
    <row r="32" spans="1:16" s="14" customFormat="1" x14ac:dyDescent="0.25">
      <c r="B32" s="76" t="s">
        <v>59</v>
      </c>
      <c r="C32" s="84" t="s">
        <v>30</v>
      </c>
      <c r="D32" s="77" t="s">
        <v>30</v>
      </c>
      <c r="E32" s="79">
        <v>20652</v>
      </c>
      <c r="F32" s="79">
        <v>9385</v>
      </c>
      <c r="G32" s="79">
        <v>27395</v>
      </c>
      <c r="H32" s="80">
        <v>620</v>
      </c>
      <c r="I32" s="79">
        <v>620</v>
      </c>
      <c r="J32" s="81">
        <v>30093</v>
      </c>
      <c r="K32" s="79">
        <v>654.09999999999991</v>
      </c>
      <c r="L32" s="79">
        <v>690.07549999999992</v>
      </c>
      <c r="M32" s="79">
        <v>727.33957699999996</v>
      </c>
      <c r="N32" s="107" t="s">
        <v>30</v>
      </c>
      <c r="O32" s="108" t="s">
        <v>30</v>
      </c>
    </row>
    <row r="33" spans="1:16" s="23" customFormat="1" x14ac:dyDescent="0.25">
      <c r="A33" s="14"/>
      <c r="B33" s="76" t="s">
        <v>60</v>
      </c>
      <c r="C33" s="84" t="s">
        <v>30</v>
      </c>
      <c r="D33" s="84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08" t="s">
        <v>30</v>
      </c>
      <c r="O33" s="108" t="s">
        <v>30</v>
      </c>
      <c r="P33" s="14"/>
    </row>
    <row r="34" spans="1:16" s="14" customFormat="1" x14ac:dyDescent="0.25">
      <c r="B34" s="76" t="s">
        <v>61</v>
      </c>
      <c r="C34" s="84" t="s">
        <v>30</v>
      </c>
      <c r="D34" s="91" t="s">
        <v>30</v>
      </c>
      <c r="E34" s="93">
        <v>0</v>
      </c>
      <c r="F34" s="93">
        <v>0</v>
      </c>
      <c r="G34" s="93">
        <v>0</v>
      </c>
      <c r="H34" s="94">
        <v>0</v>
      </c>
      <c r="I34" s="93">
        <v>0</v>
      </c>
      <c r="J34" s="95">
        <v>0</v>
      </c>
      <c r="K34" s="93">
        <v>0</v>
      </c>
      <c r="L34" s="93">
        <v>0</v>
      </c>
      <c r="M34" s="93">
        <v>0</v>
      </c>
      <c r="N34" s="114" t="s">
        <v>30</v>
      </c>
      <c r="O34" s="108" t="s">
        <v>30</v>
      </c>
    </row>
    <row r="35" spans="1:16" s="14" customFormat="1" ht="6" customHeight="1" x14ac:dyDescent="0.25">
      <c r="B35" s="115" t="s">
        <v>30</v>
      </c>
      <c r="C35" s="91" t="s">
        <v>30</v>
      </c>
      <c r="D35" s="92" t="s">
        <v>30</v>
      </c>
      <c r="E35" s="134"/>
      <c r="F35" s="134"/>
      <c r="G35" s="134"/>
      <c r="H35" s="135"/>
      <c r="I35" s="134"/>
      <c r="J35" s="136"/>
      <c r="K35" s="134"/>
      <c r="L35" s="134"/>
      <c r="M35" s="134"/>
      <c r="N35" s="69" t="s">
        <v>30</v>
      </c>
      <c r="O35" s="114" t="s">
        <v>30</v>
      </c>
    </row>
    <row r="36" spans="1:16" s="23" customFormat="1" x14ac:dyDescent="0.25">
      <c r="B36" s="70" t="s">
        <v>62</v>
      </c>
      <c r="C36" s="71" t="s">
        <v>30</v>
      </c>
      <c r="D36" s="71" t="s">
        <v>30</v>
      </c>
      <c r="E36" s="72">
        <f>SUM(E37:E38)</f>
        <v>0</v>
      </c>
      <c r="F36" s="72">
        <f t="shared" ref="F36:M36" si="5">SUM(F37:F38)</f>
        <v>0</v>
      </c>
      <c r="G36" s="72">
        <f t="shared" si="5"/>
        <v>175</v>
      </c>
      <c r="H36" s="73">
        <f t="shared" si="5"/>
        <v>150</v>
      </c>
      <c r="I36" s="72">
        <f t="shared" si="5"/>
        <v>150</v>
      </c>
      <c r="J36" s="74">
        <f t="shared" si="5"/>
        <v>0</v>
      </c>
      <c r="K36" s="72">
        <f t="shared" si="5"/>
        <v>70</v>
      </c>
      <c r="L36" s="72">
        <f t="shared" si="5"/>
        <v>75</v>
      </c>
      <c r="M36" s="72">
        <f t="shared" si="5"/>
        <v>78.974999999999994</v>
      </c>
      <c r="N36" s="75" t="s">
        <v>30</v>
      </c>
      <c r="O36" s="75" t="s">
        <v>30</v>
      </c>
    </row>
    <row r="37" spans="1:16" s="14" customFormat="1" x14ac:dyDescent="0.25">
      <c r="B37" s="76" t="s">
        <v>27</v>
      </c>
      <c r="C37" s="77" t="s">
        <v>30</v>
      </c>
      <c r="D37" s="78" t="s">
        <v>30</v>
      </c>
      <c r="E37" s="79">
        <v>0</v>
      </c>
      <c r="F37" s="79">
        <v>0</v>
      </c>
      <c r="G37" s="79">
        <v>0</v>
      </c>
      <c r="H37" s="80">
        <v>0</v>
      </c>
      <c r="I37" s="79">
        <v>0</v>
      </c>
      <c r="J37" s="81">
        <v>0</v>
      </c>
      <c r="K37" s="79">
        <v>0</v>
      </c>
      <c r="L37" s="79">
        <v>0</v>
      </c>
      <c r="M37" s="79">
        <v>0</v>
      </c>
      <c r="N37" s="119" t="s">
        <v>30</v>
      </c>
      <c r="O37" s="107" t="s">
        <v>30</v>
      </c>
    </row>
    <row r="38" spans="1:16" s="14" customFormat="1" x14ac:dyDescent="0.25">
      <c r="B38" s="76" t="s">
        <v>63</v>
      </c>
      <c r="C38" s="91" t="s">
        <v>30</v>
      </c>
      <c r="D38" s="92" t="s">
        <v>30</v>
      </c>
      <c r="E38" s="93">
        <v>0</v>
      </c>
      <c r="F38" s="93">
        <v>0</v>
      </c>
      <c r="G38" s="93">
        <v>175</v>
      </c>
      <c r="H38" s="94">
        <v>150</v>
      </c>
      <c r="I38" s="93">
        <v>150</v>
      </c>
      <c r="J38" s="95">
        <v>0</v>
      </c>
      <c r="K38" s="93">
        <v>70</v>
      </c>
      <c r="L38" s="93">
        <v>75</v>
      </c>
      <c r="M38" s="93">
        <v>78.974999999999994</v>
      </c>
      <c r="N38" s="69" t="s">
        <v>30</v>
      </c>
      <c r="O38" s="114" t="s">
        <v>30</v>
      </c>
    </row>
    <row r="39" spans="1:16" s="14" customFormat="1" x14ac:dyDescent="0.25">
      <c r="A39" s="126"/>
      <c r="B39" s="137" t="s">
        <v>44</v>
      </c>
      <c r="C39" s="124" t="s">
        <v>30</v>
      </c>
      <c r="D39" s="124" t="s">
        <v>30</v>
      </c>
      <c r="E39" s="72">
        <v>33</v>
      </c>
      <c r="F39" s="72">
        <v>2</v>
      </c>
      <c r="G39" s="72">
        <v>10</v>
      </c>
      <c r="H39" s="73">
        <v>10</v>
      </c>
      <c r="I39" s="72">
        <v>10</v>
      </c>
      <c r="J39" s="74">
        <v>97</v>
      </c>
      <c r="K39" s="72">
        <v>10</v>
      </c>
      <c r="L39" s="72">
        <v>10</v>
      </c>
      <c r="M39" s="72">
        <v>10.53</v>
      </c>
      <c r="N39" s="75" t="s">
        <v>30</v>
      </c>
      <c r="O39" s="75" t="s">
        <v>30</v>
      </c>
      <c r="P39" s="23"/>
    </row>
    <row r="40" spans="1:16" s="14" customFormat="1" x14ac:dyDescent="0.25">
      <c r="A40" s="138"/>
      <c r="B40" s="139" t="s">
        <v>45</v>
      </c>
      <c r="C40" s="140" t="s">
        <v>30</v>
      </c>
      <c r="D40" s="140" t="s">
        <v>30</v>
      </c>
      <c r="E40" s="46">
        <f>E4+E9+E21+E29+E31+E36+E39</f>
        <v>20760</v>
      </c>
      <c r="F40" s="46">
        <f t="shared" ref="F40:M40" si="6">F4+F9+F21+F29+F31+F36+F39</f>
        <v>9464</v>
      </c>
      <c r="G40" s="46">
        <f t="shared" si="6"/>
        <v>27690</v>
      </c>
      <c r="H40" s="47">
        <f t="shared" si="6"/>
        <v>888</v>
      </c>
      <c r="I40" s="46">
        <f t="shared" si="6"/>
        <v>888</v>
      </c>
      <c r="J40" s="48">
        <f t="shared" si="6"/>
        <v>30286</v>
      </c>
      <c r="K40" s="46">
        <f t="shared" si="6"/>
        <v>848.04</v>
      </c>
      <c r="L40" s="46">
        <f t="shared" si="6"/>
        <v>895.16825999999992</v>
      </c>
      <c r="M40" s="46">
        <f t="shared" si="6"/>
        <v>943.42234603999998</v>
      </c>
      <c r="N40" s="141" t="s">
        <v>30</v>
      </c>
      <c r="O40" s="141" t="s">
        <v>30</v>
      </c>
    </row>
    <row r="41" spans="1:16" s="14" customFormat="1" x14ac:dyDescent="0.25">
      <c r="C41" s="142"/>
      <c r="D41" s="142"/>
      <c r="N41" s="142"/>
      <c r="O41" s="142"/>
    </row>
    <row r="42" spans="1:16" s="14" customFormat="1" x14ac:dyDescent="0.25">
      <c r="C42" s="142"/>
      <c r="D42" s="142"/>
      <c r="N42" s="142"/>
      <c r="O42" s="142"/>
    </row>
    <row r="43" spans="1:16" s="14" customFormat="1" x14ac:dyDescent="0.25">
      <c r="C43" s="142"/>
      <c r="D43" s="142"/>
      <c r="N43" s="142"/>
      <c r="O43" s="142"/>
    </row>
    <row r="44" spans="1:16" s="14" customFormat="1" x14ac:dyDescent="0.25">
      <c r="C44" s="142"/>
      <c r="D44" s="142"/>
      <c r="N44" s="142"/>
      <c r="O44" s="142"/>
    </row>
    <row r="45" spans="1:16" s="14" customFormat="1" x14ac:dyDescent="0.25">
      <c r="C45" s="142"/>
      <c r="D45" s="142"/>
      <c r="N45" s="142"/>
      <c r="O45" s="142"/>
    </row>
    <row r="46" spans="1:16" s="14" customFormat="1" x14ac:dyDescent="0.25">
      <c r="C46" s="142"/>
      <c r="D46" s="142"/>
      <c r="N46" s="142"/>
      <c r="O46" s="142"/>
    </row>
    <row r="47" spans="1:16" s="14" customFormat="1" x14ac:dyDescent="0.25">
      <c r="C47" s="142"/>
      <c r="D47" s="142"/>
      <c r="N47" s="142"/>
      <c r="O47" s="142"/>
    </row>
    <row r="48" spans="1:16" s="14" customFormat="1" x14ac:dyDescent="0.25">
      <c r="C48" s="142"/>
      <c r="D48" s="142"/>
      <c r="N48" s="142"/>
      <c r="O48" s="142"/>
    </row>
    <row r="49" spans="3:15" s="14" customFormat="1" x14ac:dyDescent="0.25">
      <c r="C49" s="142"/>
      <c r="D49" s="142"/>
      <c r="N49" s="142"/>
      <c r="O49" s="142"/>
    </row>
    <row r="50" spans="3:15" s="14" customFormat="1" x14ac:dyDescent="0.25">
      <c r="C50" s="142" t="s">
        <v>30</v>
      </c>
      <c r="D50" s="142" t="s">
        <v>30</v>
      </c>
      <c r="N50" s="142" t="s">
        <v>30</v>
      </c>
      <c r="O50" s="142" t="s">
        <v>30</v>
      </c>
    </row>
    <row r="51" spans="3:15" s="14" customFormat="1" x14ac:dyDescent="0.25">
      <c r="C51" s="142" t="s">
        <v>30</v>
      </c>
      <c r="D51" s="142" t="s">
        <v>30</v>
      </c>
      <c r="N51" s="142" t="s">
        <v>30</v>
      </c>
      <c r="O51" s="142" t="s">
        <v>30</v>
      </c>
    </row>
    <row r="52" spans="3:15" s="14" customFormat="1" x14ac:dyDescent="0.25">
      <c r="C52" s="142" t="s">
        <v>30</v>
      </c>
      <c r="D52" s="142" t="s">
        <v>30</v>
      </c>
      <c r="N52" s="142" t="s">
        <v>30</v>
      </c>
      <c r="O52" s="142" t="s">
        <v>30</v>
      </c>
    </row>
    <row r="53" spans="3:15" s="14" customFormat="1" x14ac:dyDescent="0.25">
      <c r="C53" s="142" t="s">
        <v>30</v>
      </c>
      <c r="D53" s="142" t="s">
        <v>30</v>
      </c>
      <c r="N53" s="142" t="s">
        <v>30</v>
      </c>
      <c r="O53" s="142" t="s">
        <v>30</v>
      </c>
    </row>
    <row r="54" spans="3:15" s="14" customFormat="1" x14ac:dyDescent="0.25">
      <c r="C54" s="142" t="s">
        <v>30</v>
      </c>
      <c r="D54" s="142" t="s">
        <v>30</v>
      </c>
      <c r="N54" s="142" t="s">
        <v>30</v>
      </c>
      <c r="O54" s="142" t="s">
        <v>30</v>
      </c>
    </row>
    <row r="55" spans="3:15" s="14" customFormat="1" x14ac:dyDescent="0.25">
      <c r="C55" s="142" t="s">
        <v>30</v>
      </c>
      <c r="D55" s="142" t="s">
        <v>30</v>
      </c>
      <c r="N55" s="142" t="s">
        <v>30</v>
      </c>
      <c r="O55" s="142" t="s">
        <v>30</v>
      </c>
    </row>
    <row r="56" spans="3:15" s="14" customFormat="1" x14ac:dyDescent="0.25">
      <c r="C56" s="142" t="s">
        <v>30</v>
      </c>
      <c r="D56" s="142" t="s">
        <v>30</v>
      </c>
      <c r="N56" s="142" t="s">
        <v>30</v>
      </c>
      <c r="O56" s="142" t="s">
        <v>30</v>
      </c>
    </row>
    <row r="57" spans="3:15" s="14" customFormat="1" x14ac:dyDescent="0.25">
      <c r="C57" s="142" t="s">
        <v>30</v>
      </c>
      <c r="D57" s="142" t="s">
        <v>30</v>
      </c>
      <c r="N57" s="142" t="s">
        <v>30</v>
      </c>
      <c r="O57" s="142" t="s">
        <v>30</v>
      </c>
    </row>
    <row r="58" spans="3:15" s="14" customFormat="1" x14ac:dyDescent="0.25">
      <c r="C58" s="142" t="s">
        <v>30</v>
      </c>
      <c r="D58" s="142" t="s">
        <v>30</v>
      </c>
      <c r="N58" s="142" t="s">
        <v>30</v>
      </c>
      <c r="O58" s="142" t="s">
        <v>30</v>
      </c>
    </row>
    <row r="59" spans="3:15" s="14" customFormat="1" x14ac:dyDescent="0.25">
      <c r="C59" s="142" t="s">
        <v>30</v>
      </c>
      <c r="D59" s="142" t="s">
        <v>30</v>
      </c>
      <c r="N59" s="142" t="s">
        <v>30</v>
      </c>
      <c r="O59" s="142" t="s">
        <v>30</v>
      </c>
    </row>
    <row r="60" spans="3:15" s="14" customFormat="1" x14ac:dyDescent="0.25">
      <c r="C60" s="142" t="s">
        <v>30</v>
      </c>
      <c r="D60" s="142" t="s">
        <v>30</v>
      </c>
      <c r="N60" s="142" t="s">
        <v>30</v>
      </c>
      <c r="O60" s="142" t="s">
        <v>30</v>
      </c>
    </row>
    <row r="61" spans="3:15" s="14" customFormat="1" x14ac:dyDescent="0.25">
      <c r="C61" s="142" t="s">
        <v>30</v>
      </c>
      <c r="D61" s="142" t="s">
        <v>30</v>
      </c>
      <c r="N61" s="142" t="s">
        <v>30</v>
      </c>
      <c r="O61" s="142" t="s">
        <v>30</v>
      </c>
    </row>
    <row r="62" spans="3:15" s="14" customFormat="1" x14ac:dyDescent="0.25">
      <c r="C62" s="142" t="s">
        <v>30</v>
      </c>
      <c r="D62" s="142" t="s">
        <v>30</v>
      </c>
      <c r="N62" s="142" t="s">
        <v>30</v>
      </c>
      <c r="O62" s="142" t="s">
        <v>30</v>
      </c>
    </row>
    <row r="63" spans="3:15" s="14" customFormat="1" x14ac:dyDescent="0.25">
      <c r="C63" s="142" t="s">
        <v>30</v>
      </c>
      <c r="D63" s="142" t="s">
        <v>30</v>
      </c>
      <c r="N63" s="142" t="s">
        <v>30</v>
      </c>
      <c r="O63" s="142" t="s">
        <v>30</v>
      </c>
    </row>
    <row r="64" spans="3:15" s="14" customFormat="1" x14ac:dyDescent="0.25">
      <c r="C64" s="142" t="s">
        <v>30</v>
      </c>
      <c r="D64" s="142" t="s">
        <v>30</v>
      </c>
      <c r="N64" s="142" t="s">
        <v>30</v>
      </c>
      <c r="O64" s="142" t="s">
        <v>30</v>
      </c>
    </row>
    <row r="65" spans="3:15" s="14" customFormat="1" x14ac:dyDescent="0.25">
      <c r="C65" s="142" t="s">
        <v>30</v>
      </c>
      <c r="D65" s="142" t="s">
        <v>30</v>
      </c>
      <c r="N65" s="142" t="s">
        <v>30</v>
      </c>
      <c r="O65" s="142" t="s">
        <v>30</v>
      </c>
    </row>
    <row r="66" spans="3:15" s="14" customFormat="1" x14ac:dyDescent="0.25">
      <c r="C66" s="142" t="s">
        <v>30</v>
      </c>
      <c r="D66" s="142" t="s">
        <v>30</v>
      </c>
      <c r="N66" s="142" t="s">
        <v>30</v>
      </c>
      <c r="O66" s="142" t="s">
        <v>30</v>
      </c>
    </row>
    <row r="67" spans="3:15" s="14" customFormat="1" x14ac:dyDescent="0.25">
      <c r="C67" s="142" t="s">
        <v>30</v>
      </c>
      <c r="D67" s="142" t="s">
        <v>30</v>
      </c>
      <c r="N67" s="142" t="s">
        <v>30</v>
      </c>
      <c r="O67" s="142" t="s">
        <v>30</v>
      </c>
    </row>
    <row r="68" spans="3:15" s="14" customFormat="1" x14ac:dyDescent="0.25">
      <c r="C68" s="142" t="s">
        <v>30</v>
      </c>
      <c r="D68" s="142" t="s">
        <v>30</v>
      </c>
      <c r="N68" s="142" t="s">
        <v>30</v>
      </c>
      <c r="O68" s="142" t="s">
        <v>30</v>
      </c>
    </row>
    <row r="69" spans="3:15" s="14" customFormat="1" x14ac:dyDescent="0.25">
      <c r="C69" s="142" t="s">
        <v>30</v>
      </c>
      <c r="D69" s="142" t="s">
        <v>30</v>
      </c>
      <c r="N69" s="142" t="s">
        <v>30</v>
      </c>
      <c r="O69" s="142" t="s">
        <v>30</v>
      </c>
    </row>
    <row r="70" spans="3:15" s="14" customFormat="1" x14ac:dyDescent="0.25">
      <c r="C70" s="142" t="s">
        <v>30</v>
      </c>
      <c r="D70" s="142" t="s">
        <v>30</v>
      </c>
      <c r="N70" s="142" t="s">
        <v>30</v>
      </c>
      <c r="O70" s="142" t="s">
        <v>30</v>
      </c>
    </row>
    <row r="71" spans="3:15" s="14" customFormat="1" x14ac:dyDescent="0.25">
      <c r="C71" s="142" t="s">
        <v>30</v>
      </c>
      <c r="D71" s="142" t="s">
        <v>30</v>
      </c>
      <c r="N71" s="142" t="s">
        <v>30</v>
      </c>
      <c r="O71" s="142" t="s">
        <v>30</v>
      </c>
    </row>
    <row r="72" spans="3:15" s="14" customFormat="1" x14ac:dyDescent="0.25">
      <c r="C72" s="142" t="s">
        <v>30</v>
      </c>
      <c r="D72" s="142" t="s">
        <v>30</v>
      </c>
      <c r="N72" s="142" t="s">
        <v>30</v>
      </c>
      <c r="O72" s="142" t="s">
        <v>30</v>
      </c>
    </row>
    <row r="73" spans="3:15" s="14" customFormat="1" x14ac:dyDescent="0.25">
      <c r="C73" s="142" t="s">
        <v>30</v>
      </c>
      <c r="D73" s="142" t="s">
        <v>30</v>
      </c>
      <c r="N73" s="142" t="s">
        <v>30</v>
      </c>
      <c r="O73" s="142" t="s">
        <v>30</v>
      </c>
    </row>
    <row r="74" spans="3:15" s="14" customFormat="1" x14ac:dyDescent="0.25">
      <c r="C74" s="142" t="s">
        <v>30</v>
      </c>
      <c r="D74" s="142" t="s">
        <v>30</v>
      </c>
      <c r="N74" s="142" t="s">
        <v>30</v>
      </c>
      <c r="O74" s="142" t="s">
        <v>30</v>
      </c>
    </row>
    <row r="75" spans="3:15" s="14" customFormat="1" x14ac:dyDescent="0.25">
      <c r="C75" s="142" t="s">
        <v>30</v>
      </c>
      <c r="D75" s="142" t="s">
        <v>30</v>
      </c>
      <c r="N75" s="142" t="s">
        <v>30</v>
      </c>
      <c r="O75" s="142" t="s">
        <v>30</v>
      </c>
    </row>
    <row r="76" spans="3:15" s="14" customFormat="1" x14ac:dyDescent="0.25">
      <c r="C76" s="142" t="s">
        <v>30</v>
      </c>
      <c r="D76" s="142" t="s">
        <v>30</v>
      </c>
      <c r="N76" s="142" t="s">
        <v>30</v>
      </c>
      <c r="O76" s="142" t="s">
        <v>30</v>
      </c>
    </row>
    <row r="77" spans="3:15" s="14" customFormat="1" x14ac:dyDescent="0.25">
      <c r="C77" s="142" t="s">
        <v>30</v>
      </c>
      <c r="D77" s="142" t="s">
        <v>30</v>
      </c>
      <c r="N77" s="142" t="s">
        <v>30</v>
      </c>
      <c r="O77" s="142" t="s">
        <v>30</v>
      </c>
    </row>
    <row r="78" spans="3:15" s="14" customFormat="1" x14ac:dyDescent="0.25">
      <c r="C78" s="142" t="s">
        <v>30</v>
      </c>
      <c r="D78" s="142" t="s">
        <v>30</v>
      </c>
      <c r="N78" s="142" t="s">
        <v>30</v>
      </c>
      <c r="O78" s="142" t="s">
        <v>30</v>
      </c>
    </row>
    <row r="79" spans="3:15" s="14" customFormat="1" x14ac:dyDescent="0.25">
      <c r="C79" s="142" t="s">
        <v>30</v>
      </c>
      <c r="D79" s="142" t="s">
        <v>30</v>
      </c>
      <c r="N79" s="142" t="s">
        <v>30</v>
      </c>
      <c r="O79" s="142" t="s">
        <v>30</v>
      </c>
    </row>
    <row r="80" spans="3:15" s="14" customFormat="1" x14ac:dyDescent="0.25">
      <c r="C80" s="142" t="s">
        <v>30</v>
      </c>
      <c r="D80" s="142" t="s">
        <v>30</v>
      </c>
      <c r="N80" s="142" t="s">
        <v>30</v>
      </c>
      <c r="O80" s="142" t="s">
        <v>30</v>
      </c>
    </row>
    <row r="81" spans="3:15" s="14" customFormat="1" x14ac:dyDescent="0.25">
      <c r="C81" s="142" t="s">
        <v>30</v>
      </c>
      <c r="D81" s="142" t="s">
        <v>30</v>
      </c>
      <c r="N81" s="142" t="s">
        <v>30</v>
      </c>
      <c r="O81" s="142" t="s">
        <v>30</v>
      </c>
    </row>
    <row r="82" spans="3:15" s="14" customFormat="1" x14ac:dyDescent="0.25">
      <c r="C82" s="142" t="s">
        <v>30</v>
      </c>
      <c r="D82" s="142" t="s">
        <v>30</v>
      </c>
      <c r="N82" s="142" t="s">
        <v>30</v>
      </c>
      <c r="O82" s="142" t="s">
        <v>30</v>
      </c>
    </row>
    <row r="83" spans="3:15" s="14" customFormat="1" x14ac:dyDescent="0.25">
      <c r="C83" s="142" t="s">
        <v>30</v>
      </c>
      <c r="D83" s="142" t="s">
        <v>30</v>
      </c>
      <c r="N83" s="142" t="s">
        <v>30</v>
      </c>
      <c r="O83" s="142" t="s">
        <v>30</v>
      </c>
    </row>
    <row r="84" spans="3:15" s="14" customFormat="1" x14ac:dyDescent="0.25">
      <c r="C84" s="142" t="s">
        <v>30</v>
      </c>
      <c r="D84" s="142" t="s">
        <v>30</v>
      </c>
      <c r="N84" s="142" t="s">
        <v>30</v>
      </c>
      <c r="O84" s="142" t="s">
        <v>30</v>
      </c>
    </row>
    <row r="85" spans="3:15" s="14" customFormat="1" x14ac:dyDescent="0.25">
      <c r="C85" s="142" t="s">
        <v>30</v>
      </c>
      <c r="D85" s="142" t="s">
        <v>30</v>
      </c>
      <c r="N85" s="142" t="s">
        <v>30</v>
      </c>
      <c r="O85" s="142" t="s">
        <v>30</v>
      </c>
    </row>
    <row r="86" spans="3:15" s="14" customFormat="1" x14ac:dyDescent="0.25">
      <c r="C86" s="142" t="s">
        <v>30</v>
      </c>
      <c r="D86" s="142" t="s">
        <v>30</v>
      </c>
      <c r="N86" s="142" t="s">
        <v>30</v>
      </c>
      <c r="O86" s="142" t="s">
        <v>30</v>
      </c>
    </row>
    <row r="87" spans="3:15" s="14" customFormat="1" x14ac:dyDescent="0.25">
      <c r="C87" s="142" t="s">
        <v>30</v>
      </c>
      <c r="D87" s="142" t="s">
        <v>30</v>
      </c>
      <c r="N87" s="142" t="s">
        <v>30</v>
      </c>
      <c r="O87" s="142" t="s">
        <v>30</v>
      </c>
    </row>
    <row r="88" spans="3:15" s="14" customFormat="1" x14ac:dyDescent="0.25">
      <c r="C88" s="142" t="s">
        <v>30</v>
      </c>
      <c r="D88" s="142" t="s">
        <v>30</v>
      </c>
      <c r="N88" s="142" t="s">
        <v>30</v>
      </c>
      <c r="O88" s="142" t="s">
        <v>30</v>
      </c>
    </row>
    <row r="89" spans="3:15" s="14" customFormat="1" x14ac:dyDescent="0.25">
      <c r="C89" s="142" t="s">
        <v>30</v>
      </c>
      <c r="D89" s="142" t="s">
        <v>30</v>
      </c>
      <c r="N89" s="142" t="s">
        <v>30</v>
      </c>
      <c r="O89" s="142" t="s">
        <v>30</v>
      </c>
    </row>
    <row r="90" spans="3:15" s="14" customFormat="1" x14ac:dyDescent="0.25">
      <c r="C90" s="142" t="s">
        <v>30</v>
      </c>
      <c r="D90" s="142" t="s">
        <v>30</v>
      </c>
      <c r="N90" s="142" t="s">
        <v>30</v>
      </c>
      <c r="O90" s="142" t="s">
        <v>30</v>
      </c>
    </row>
    <row r="91" spans="3:15" s="14" customFormat="1" x14ac:dyDescent="0.25">
      <c r="C91" s="142" t="s">
        <v>30</v>
      </c>
      <c r="D91" s="142" t="s">
        <v>30</v>
      </c>
      <c r="N91" s="142" t="s">
        <v>30</v>
      </c>
      <c r="O91" s="142" t="s">
        <v>30</v>
      </c>
    </row>
    <row r="92" spans="3:15" s="14" customFormat="1" x14ac:dyDescent="0.25">
      <c r="C92" s="142" t="s">
        <v>30</v>
      </c>
      <c r="D92" s="142" t="s">
        <v>30</v>
      </c>
      <c r="N92" s="142" t="s">
        <v>30</v>
      </c>
      <c r="O92" s="142" t="s">
        <v>30</v>
      </c>
    </row>
    <row r="93" spans="3:15" s="14" customFormat="1" x14ac:dyDescent="0.25">
      <c r="C93" s="142" t="s">
        <v>30</v>
      </c>
      <c r="D93" s="142" t="s">
        <v>30</v>
      </c>
      <c r="N93" s="142" t="s">
        <v>30</v>
      </c>
      <c r="O93" s="142" t="s">
        <v>30</v>
      </c>
    </row>
    <row r="94" spans="3:15" s="14" customFormat="1" x14ac:dyDescent="0.25">
      <c r="C94" s="142" t="s">
        <v>30</v>
      </c>
      <c r="D94" s="142" t="s">
        <v>30</v>
      </c>
      <c r="N94" s="142" t="s">
        <v>30</v>
      </c>
      <c r="O94" s="142" t="s">
        <v>30</v>
      </c>
    </row>
    <row r="95" spans="3:15" s="14" customFormat="1" x14ac:dyDescent="0.25">
      <c r="C95" s="142" t="s">
        <v>30</v>
      </c>
      <c r="D95" s="142" t="s">
        <v>30</v>
      </c>
      <c r="N95" s="142" t="s">
        <v>30</v>
      </c>
      <c r="O95" s="142" t="s">
        <v>30</v>
      </c>
    </row>
    <row r="96" spans="3:15" s="14" customFormat="1" x14ac:dyDescent="0.25">
      <c r="C96" s="142" t="s">
        <v>30</v>
      </c>
      <c r="D96" s="142" t="s">
        <v>30</v>
      </c>
      <c r="N96" s="142" t="s">
        <v>30</v>
      </c>
      <c r="O96" s="142" t="s">
        <v>30</v>
      </c>
    </row>
    <row r="97" spans="3:15" s="14" customFormat="1" x14ac:dyDescent="0.25">
      <c r="C97" s="142" t="s">
        <v>30</v>
      </c>
      <c r="D97" s="142" t="s">
        <v>30</v>
      </c>
      <c r="N97" s="142" t="s">
        <v>30</v>
      </c>
      <c r="O97" s="142" t="s">
        <v>30</v>
      </c>
    </row>
    <row r="98" spans="3:15" s="14" customFormat="1" x14ac:dyDescent="0.25">
      <c r="C98" s="142" t="s">
        <v>30</v>
      </c>
      <c r="D98" s="142" t="s">
        <v>30</v>
      </c>
      <c r="N98" s="142" t="s">
        <v>30</v>
      </c>
      <c r="O98" s="142" t="s">
        <v>30</v>
      </c>
    </row>
    <row r="99" spans="3:15" s="14" customFormat="1" x14ac:dyDescent="0.25">
      <c r="C99" s="142" t="s">
        <v>30</v>
      </c>
      <c r="D99" s="142" t="s">
        <v>30</v>
      </c>
      <c r="N99" s="142" t="s">
        <v>30</v>
      </c>
      <c r="O99" s="142" t="s">
        <v>30</v>
      </c>
    </row>
    <row r="100" spans="3:15" s="14" customFormat="1" x14ac:dyDescent="0.25">
      <c r="C100" s="142" t="s">
        <v>30</v>
      </c>
      <c r="D100" s="142" t="s">
        <v>30</v>
      </c>
      <c r="N100" s="142" t="s">
        <v>30</v>
      </c>
      <c r="O100" s="142" t="s">
        <v>30</v>
      </c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</sheetData>
  <mergeCells count="1">
    <mergeCell ref="H3:J3"/>
  </mergeCells>
  <printOptions horizontalCentered="1"/>
  <pageMargins left="0" right="0" top="0.59055118110236227" bottom="0.98425196850393704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3" tint="0.59999389629810485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7" width="7.7109375" style="49" customWidth="1"/>
    <col min="8" max="9" width="10.140625" style="49" customWidth="1"/>
    <col min="10" max="13" width="7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124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129</v>
      </c>
      <c r="F3" s="17" t="s">
        <v>128</v>
      </c>
      <c r="G3" s="17" t="s">
        <v>127</v>
      </c>
      <c r="H3" s="173" t="s">
        <v>122</v>
      </c>
      <c r="I3" s="174"/>
      <c r="J3" s="175"/>
      <c r="K3" s="17" t="s">
        <v>125</v>
      </c>
      <c r="L3" s="17" t="s">
        <v>130</v>
      </c>
      <c r="M3" s="17" t="s">
        <v>126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114255</v>
      </c>
      <c r="F4" s="72">
        <f t="shared" ref="F4:M4" si="0">F5+F8+F47</f>
        <v>115915</v>
      </c>
      <c r="G4" s="72">
        <f t="shared" si="0"/>
        <v>146221</v>
      </c>
      <c r="H4" s="73">
        <f t="shared" si="0"/>
        <v>193033</v>
      </c>
      <c r="I4" s="72">
        <f t="shared" si="0"/>
        <v>212067</v>
      </c>
      <c r="J4" s="74">
        <f t="shared" si="0"/>
        <v>187503</v>
      </c>
      <c r="K4" s="72">
        <f t="shared" si="0"/>
        <v>198302</v>
      </c>
      <c r="L4" s="72">
        <f t="shared" si="0"/>
        <v>203373</v>
      </c>
      <c r="M4" s="72">
        <f t="shared" si="0"/>
        <v>209465.45200000002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76923</v>
      </c>
      <c r="F5" s="100">
        <f t="shared" ref="F5:M5" si="1">SUM(F6:F7)</f>
        <v>76651</v>
      </c>
      <c r="G5" s="100">
        <f t="shared" si="1"/>
        <v>93682</v>
      </c>
      <c r="H5" s="101">
        <f t="shared" si="1"/>
        <v>117985</v>
      </c>
      <c r="I5" s="100">
        <f t="shared" si="1"/>
        <v>120246</v>
      </c>
      <c r="J5" s="102">
        <f t="shared" si="1"/>
        <v>117023</v>
      </c>
      <c r="K5" s="100">
        <f t="shared" si="1"/>
        <v>140766</v>
      </c>
      <c r="L5" s="100">
        <f t="shared" si="1"/>
        <v>148649</v>
      </c>
      <c r="M5" s="100">
        <f t="shared" si="1"/>
        <v>156839.88200000001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66539</v>
      </c>
      <c r="F6" s="79">
        <v>76651</v>
      </c>
      <c r="G6" s="79">
        <v>93682</v>
      </c>
      <c r="H6" s="80">
        <v>105586</v>
      </c>
      <c r="I6" s="79">
        <v>107434</v>
      </c>
      <c r="J6" s="81">
        <v>104343</v>
      </c>
      <c r="K6" s="79">
        <v>129482</v>
      </c>
      <c r="L6" s="79">
        <v>136638</v>
      </c>
      <c r="M6" s="79">
        <v>144180.16200000001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10384</v>
      </c>
      <c r="F7" s="93">
        <v>0</v>
      </c>
      <c r="G7" s="93">
        <v>0</v>
      </c>
      <c r="H7" s="94">
        <v>12399</v>
      </c>
      <c r="I7" s="93">
        <v>12812</v>
      </c>
      <c r="J7" s="95">
        <v>12680</v>
      </c>
      <c r="K7" s="93">
        <v>11284</v>
      </c>
      <c r="L7" s="93">
        <v>12011</v>
      </c>
      <c r="M7" s="93">
        <v>12659.720000000001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37262</v>
      </c>
      <c r="F8" s="100">
        <f t="shared" ref="F8:M8" si="2">SUM(F9:F46)</f>
        <v>38112</v>
      </c>
      <c r="G8" s="100">
        <f t="shared" si="2"/>
        <v>52415</v>
      </c>
      <c r="H8" s="101">
        <f t="shared" si="2"/>
        <v>74968</v>
      </c>
      <c r="I8" s="100">
        <f t="shared" si="2"/>
        <v>91741</v>
      </c>
      <c r="J8" s="102">
        <f t="shared" si="2"/>
        <v>70462</v>
      </c>
      <c r="K8" s="100">
        <f t="shared" si="2"/>
        <v>57522</v>
      </c>
      <c r="L8" s="100">
        <f t="shared" si="2"/>
        <v>54710</v>
      </c>
      <c r="M8" s="100">
        <f t="shared" si="2"/>
        <v>52610.814000000006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790</v>
      </c>
      <c r="F9" s="79">
        <v>569</v>
      </c>
      <c r="G9" s="79">
        <v>631</v>
      </c>
      <c r="H9" s="80">
        <v>461</v>
      </c>
      <c r="I9" s="79">
        <v>461</v>
      </c>
      <c r="J9" s="81">
        <v>546</v>
      </c>
      <c r="K9" s="79">
        <v>514</v>
      </c>
      <c r="L9" s="79">
        <v>721</v>
      </c>
      <c r="M9" s="79">
        <v>768.04600000000005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461</v>
      </c>
      <c r="F10" s="86">
        <v>579</v>
      </c>
      <c r="G10" s="86">
        <v>576</v>
      </c>
      <c r="H10" s="87">
        <v>823</v>
      </c>
      <c r="I10" s="86">
        <v>823</v>
      </c>
      <c r="J10" s="88">
        <v>982</v>
      </c>
      <c r="K10" s="86">
        <v>738</v>
      </c>
      <c r="L10" s="86">
        <v>861</v>
      </c>
      <c r="M10" s="86">
        <v>907.96799999999996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226</v>
      </c>
      <c r="F11" s="86">
        <v>134</v>
      </c>
      <c r="G11" s="86">
        <v>397</v>
      </c>
      <c r="H11" s="87">
        <v>1446</v>
      </c>
      <c r="I11" s="86">
        <v>1446</v>
      </c>
      <c r="J11" s="88">
        <v>979</v>
      </c>
      <c r="K11" s="86">
        <v>1084</v>
      </c>
      <c r="L11" s="86">
        <v>1568</v>
      </c>
      <c r="M11" s="86">
        <v>1652.452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2533</v>
      </c>
      <c r="F12" s="86">
        <v>4895</v>
      </c>
      <c r="G12" s="86">
        <v>3202</v>
      </c>
      <c r="H12" s="87">
        <v>2894</v>
      </c>
      <c r="I12" s="86">
        <v>2894</v>
      </c>
      <c r="J12" s="88">
        <v>3145</v>
      </c>
      <c r="K12" s="86">
        <v>3233</v>
      </c>
      <c r="L12" s="86">
        <v>3246</v>
      </c>
      <c r="M12" s="86">
        <v>3421.2840000000001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89</v>
      </c>
      <c r="K13" s="86">
        <v>600</v>
      </c>
      <c r="L13" s="86">
        <v>632</v>
      </c>
      <c r="M13" s="86">
        <v>666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774</v>
      </c>
      <c r="F14" s="86">
        <v>446</v>
      </c>
      <c r="G14" s="86">
        <v>757</v>
      </c>
      <c r="H14" s="87">
        <v>1445</v>
      </c>
      <c r="I14" s="86">
        <v>2152</v>
      </c>
      <c r="J14" s="88">
        <v>1264</v>
      </c>
      <c r="K14" s="86">
        <v>1347</v>
      </c>
      <c r="L14" s="86">
        <v>1558</v>
      </c>
      <c r="M14" s="86">
        <v>1642.3520000000001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1938</v>
      </c>
      <c r="F15" s="86">
        <v>2123</v>
      </c>
      <c r="G15" s="86">
        <v>1981</v>
      </c>
      <c r="H15" s="87">
        <v>2052</v>
      </c>
      <c r="I15" s="86">
        <v>2422</v>
      </c>
      <c r="J15" s="88">
        <v>2528</v>
      </c>
      <c r="K15" s="86">
        <v>2521</v>
      </c>
      <c r="L15" s="86">
        <v>2848</v>
      </c>
      <c r="M15" s="86">
        <v>3016.538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2547</v>
      </c>
      <c r="F16" s="86">
        <v>2628</v>
      </c>
      <c r="G16" s="86">
        <v>2218</v>
      </c>
      <c r="H16" s="87">
        <v>1449</v>
      </c>
      <c r="I16" s="86">
        <v>1449</v>
      </c>
      <c r="J16" s="88">
        <v>1380</v>
      </c>
      <c r="K16" s="86">
        <v>2294</v>
      </c>
      <c r="L16" s="86">
        <v>2313</v>
      </c>
      <c r="M16" s="86">
        <v>2437.902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6388</v>
      </c>
      <c r="F17" s="86">
        <v>698</v>
      </c>
      <c r="G17" s="86">
        <v>13428</v>
      </c>
      <c r="H17" s="87">
        <v>34423</v>
      </c>
      <c r="I17" s="86">
        <v>48246</v>
      </c>
      <c r="J17" s="88">
        <v>26811</v>
      </c>
      <c r="K17" s="86">
        <v>16019</v>
      </c>
      <c r="L17" s="86">
        <v>10719</v>
      </c>
      <c r="M17" s="86">
        <v>6243.5280000000002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131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1643</v>
      </c>
      <c r="F22" s="86">
        <v>1583</v>
      </c>
      <c r="G22" s="86">
        <v>390</v>
      </c>
      <c r="H22" s="87">
        <v>1093</v>
      </c>
      <c r="I22" s="86">
        <v>1093</v>
      </c>
      <c r="J22" s="88">
        <v>17</v>
      </c>
      <c r="K22" s="86">
        <v>752</v>
      </c>
      <c r="L22" s="86">
        <v>793</v>
      </c>
      <c r="M22" s="86">
        <v>836.20600000000002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1224</v>
      </c>
      <c r="F23" s="86">
        <v>1111</v>
      </c>
      <c r="G23" s="86">
        <v>1240</v>
      </c>
      <c r="H23" s="87">
        <v>244</v>
      </c>
      <c r="I23" s="86">
        <v>244</v>
      </c>
      <c r="J23" s="88">
        <v>213</v>
      </c>
      <c r="K23" s="86">
        <v>52</v>
      </c>
      <c r="L23" s="86">
        <v>55</v>
      </c>
      <c r="M23" s="86">
        <v>57.970000000000006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99</v>
      </c>
      <c r="F24" s="86">
        <v>297</v>
      </c>
      <c r="G24" s="86">
        <v>352</v>
      </c>
      <c r="H24" s="87">
        <v>364</v>
      </c>
      <c r="I24" s="86">
        <v>364</v>
      </c>
      <c r="J24" s="88">
        <v>145</v>
      </c>
      <c r="K24" s="86">
        <v>187</v>
      </c>
      <c r="L24" s="86">
        <v>209</v>
      </c>
      <c r="M24" s="86">
        <v>220.74800000000002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4</v>
      </c>
      <c r="H25" s="87">
        <v>0</v>
      </c>
      <c r="I25" s="86">
        <v>0</v>
      </c>
      <c r="J25" s="88">
        <v>445</v>
      </c>
      <c r="K25" s="86">
        <v>600</v>
      </c>
      <c r="L25" s="86">
        <v>650</v>
      </c>
      <c r="M25" s="86">
        <v>700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238</v>
      </c>
      <c r="K27" s="86">
        <v>5</v>
      </c>
      <c r="L27" s="86">
        <v>5</v>
      </c>
      <c r="M27" s="86">
        <v>5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123</v>
      </c>
      <c r="F29" s="86">
        <v>158</v>
      </c>
      <c r="G29" s="86">
        <v>168</v>
      </c>
      <c r="H29" s="87">
        <v>347</v>
      </c>
      <c r="I29" s="86">
        <v>347</v>
      </c>
      <c r="J29" s="88">
        <v>63</v>
      </c>
      <c r="K29" s="86">
        <v>287</v>
      </c>
      <c r="L29" s="86">
        <v>308</v>
      </c>
      <c r="M29" s="86">
        <v>324.28399999999999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204</v>
      </c>
      <c r="F30" s="86">
        <v>245</v>
      </c>
      <c r="G30" s="86">
        <v>290</v>
      </c>
      <c r="H30" s="87">
        <v>213</v>
      </c>
      <c r="I30" s="86">
        <v>213</v>
      </c>
      <c r="J30" s="88">
        <v>160</v>
      </c>
      <c r="K30" s="86">
        <v>325</v>
      </c>
      <c r="L30" s="86">
        <v>340</v>
      </c>
      <c r="M30" s="86">
        <v>358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5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28</v>
      </c>
      <c r="F32" s="86">
        <v>13</v>
      </c>
      <c r="G32" s="86">
        <v>45</v>
      </c>
      <c r="H32" s="87">
        <v>20</v>
      </c>
      <c r="I32" s="86">
        <v>20</v>
      </c>
      <c r="J32" s="88">
        <v>25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4</v>
      </c>
      <c r="F33" s="86">
        <v>1</v>
      </c>
      <c r="G33" s="86">
        <v>2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1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69</v>
      </c>
      <c r="F37" s="86">
        <v>219</v>
      </c>
      <c r="G37" s="86">
        <v>325</v>
      </c>
      <c r="H37" s="87">
        <v>115</v>
      </c>
      <c r="I37" s="86">
        <v>115</v>
      </c>
      <c r="J37" s="88">
        <v>299</v>
      </c>
      <c r="K37" s="86">
        <v>354</v>
      </c>
      <c r="L37" s="86">
        <v>459</v>
      </c>
      <c r="M37" s="86">
        <v>483.44400000000002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1624</v>
      </c>
      <c r="F38" s="86">
        <v>2218</v>
      </c>
      <c r="G38" s="86">
        <v>1505</v>
      </c>
      <c r="H38" s="87">
        <v>2691</v>
      </c>
      <c r="I38" s="86">
        <v>2691</v>
      </c>
      <c r="J38" s="88">
        <v>1966</v>
      </c>
      <c r="K38" s="86">
        <v>2417</v>
      </c>
      <c r="L38" s="86">
        <v>1815</v>
      </c>
      <c r="M38" s="86">
        <v>1913.4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6827</v>
      </c>
      <c r="F39" s="86">
        <v>7128</v>
      </c>
      <c r="G39" s="86">
        <v>7613</v>
      </c>
      <c r="H39" s="87">
        <v>10739</v>
      </c>
      <c r="I39" s="86">
        <v>10739</v>
      </c>
      <c r="J39" s="88">
        <v>10232</v>
      </c>
      <c r="K39" s="86">
        <v>6363</v>
      </c>
      <c r="L39" s="86">
        <v>6983</v>
      </c>
      <c r="M39" s="86">
        <v>7258.9620000000004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1697</v>
      </c>
      <c r="F40" s="86">
        <v>1994</v>
      </c>
      <c r="G40" s="86">
        <v>1974</v>
      </c>
      <c r="H40" s="87">
        <v>553</v>
      </c>
      <c r="I40" s="86">
        <v>1671</v>
      </c>
      <c r="J40" s="88">
        <v>3577</v>
      </c>
      <c r="K40" s="86">
        <v>2802</v>
      </c>
      <c r="L40" s="86">
        <v>2175</v>
      </c>
      <c r="M40" s="86">
        <v>2359.5500000000002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136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5543</v>
      </c>
      <c r="F42" s="86">
        <v>8282</v>
      </c>
      <c r="G42" s="86">
        <v>10930</v>
      </c>
      <c r="H42" s="87">
        <v>9387</v>
      </c>
      <c r="I42" s="86">
        <v>9989</v>
      </c>
      <c r="J42" s="88">
        <v>11334</v>
      </c>
      <c r="K42" s="86">
        <v>11559</v>
      </c>
      <c r="L42" s="86">
        <v>12709</v>
      </c>
      <c r="M42" s="86">
        <v>13397.567999999999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1976</v>
      </c>
      <c r="F43" s="86">
        <v>1602</v>
      </c>
      <c r="G43" s="86">
        <v>1719</v>
      </c>
      <c r="H43" s="87">
        <v>2480</v>
      </c>
      <c r="I43" s="86">
        <v>2380</v>
      </c>
      <c r="J43" s="88">
        <v>1580</v>
      </c>
      <c r="K43" s="86">
        <v>1619</v>
      </c>
      <c r="L43" s="86">
        <v>1646</v>
      </c>
      <c r="M43" s="86">
        <v>1734.5640000000001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349</v>
      </c>
      <c r="F44" s="86">
        <v>620</v>
      </c>
      <c r="G44" s="86">
        <v>1708</v>
      </c>
      <c r="H44" s="87">
        <v>884</v>
      </c>
      <c r="I44" s="86">
        <v>884</v>
      </c>
      <c r="J44" s="88">
        <v>1292</v>
      </c>
      <c r="K44" s="86">
        <v>960</v>
      </c>
      <c r="L44" s="86">
        <v>1204</v>
      </c>
      <c r="M44" s="86">
        <v>1268.8160000000003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195</v>
      </c>
      <c r="F45" s="86">
        <v>569</v>
      </c>
      <c r="G45" s="86">
        <v>913</v>
      </c>
      <c r="H45" s="87">
        <v>845</v>
      </c>
      <c r="I45" s="86">
        <v>1098</v>
      </c>
      <c r="J45" s="88">
        <v>780</v>
      </c>
      <c r="K45" s="86">
        <v>890</v>
      </c>
      <c r="L45" s="86">
        <v>893</v>
      </c>
      <c r="M45" s="86">
        <v>936.23200000000008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42</v>
      </c>
      <c r="H46" s="94">
        <v>0</v>
      </c>
      <c r="I46" s="93">
        <v>0</v>
      </c>
      <c r="J46" s="95">
        <v>104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70</v>
      </c>
      <c r="F47" s="100">
        <f t="shared" ref="F47:M47" si="3">SUM(F48:F49)</f>
        <v>1152</v>
      </c>
      <c r="G47" s="100">
        <f t="shared" si="3"/>
        <v>124</v>
      </c>
      <c r="H47" s="101">
        <f t="shared" si="3"/>
        <v>80</v>
      </c>
      <c r="I47" s="100">
        <f t="shared" si="3"/>
        <v>80</v>
      </c>
      <c r="J47" s="102">
        <f t="shared" si="3"/>
        <v>18</v>
      </c>
      <c r="K47" s="100">
        <f t="shared" si="3"/>
        <v>14</v>
      </c>
      <c r="L47" s="100">
        <f t="shared" si="3"/>
        <v>14</v>
      </c>
      <c r="M47" s="100">
        <f t="shared" si="3"/>
        <v>14.756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70</v>
      </c>
      <c r="F48" s="79">
        <v>1152</v>
      </c>
      <c r="G48" s="79">
        <v>124</v>
      </c>
      <c r="H48" s="80">
        <v>80</v>
      </c>
      <c r="I48" s="79">
        <v>80</v>
      </c>
      <c r="J48" s="81">
        <v>18</v>
      </c>
      <c r="K48" s="79">
        <v>14</v>
      </c>
      <c r="L48" s="79">
        <v>14</v>
      </c>
      <c r="M48" s="79">
        <v>14.756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267</v>
      </c>
      <c r="F51" s="72">
        <f t="shared" ref="F51:M51" si="4">F52+F59+F62+F63+F64+F72+F73</f>
        <v>292</v>
      </c>
      <c r="G51" s="72">
        <f t="shared" si="4"/>
        <v>351</v>
      </c>
      <c r="H51" s="73">
        <f t="shared" si="4"/>
        <v>301</v>
      </c>
      <c r="I51" s="72">
        <f t="shared" si="4"/>
        <v>301</v>
      </c>
      <c r="J51" s="74">
        <f t="shared" si="4"/>
        <v>234</v>
      </c>
      <c r="K51" s="72">
        <f t="shared" si="4"/>
        <v>634</v>
      </c>
      <c r="L51" s="72">
        <f t="shared" si="4"/>
        <v>656</v>
      </c>
      <c r="M51" s="72">
        <f t="shared" si="4"/>
        <v>691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100">
        <f>SUM(E57:E58)</f>
        <v>0</v>
      </c>
      <c r="F56" s="100">
        <f t="shared" ref="F56:M56" si="7">SUM(F57:F58)</f>
        <v>0</v>
      </c>
      <c r="G56" s="100">
        <f t="shared" si="7"/>
        <v>0</v>
      </c>
      <c r="H56" s="101">
        <f t="shared" si="7"/>
        <v>0</v>
      </c>
      <c r="I56" s="100">
        <f t="shared" si="7"/>
        <v>0</v>
      </c>
      <c r="J56" s="102">
        <f t="shared" si="7"/>
        <v>0</v>
      </c>
      <c r="K56" s="100">
        <f t="shared" si="7"/>
        <v>0</v>
      </c>
      <c r="L56" s="100">
        <f t="shared" si="7"/>
        <v>0</v>
      </c>
      <c r="M56" s="100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6</v>
      </c>
      <c r="H59" s="101">
        <f t="shared" si="8"/>
        <v>0</v>
      </c>
      <c r="I59" s="100">
        <f t="shared" si="8"/>
        <v>0</v>
      </c>
      <c r="J59" s="102">
        <f t="shared" si="8"/>
        <v>6</v>
      </c>
      <c r="K59" s="100">
        <f t="shared" si="8"/>
        <v>8</v>
      </c>
      <c r="L59" s="100">
        <f t="shared" si="8"/>
        <v>10</v>
      </c>
      <c r="M59" s="100">
        <f t="shared" si="8"/>
        <v>11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6</v>
      </c>
      <c r="H61" s="94">
        <v>0</v>
      </c>
      <c r="I61" s="93">
        <v>0</v>
      </c>
      <c r="J61" s="95">
        <v>6</v>
      </c>
      <c r="K61" s="93">
        <v>8</v>
      </c>
      <c r="L61" s="93">
        <v>10</v>
      </c>
      <c r="M61" s="93">
        <v>11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101</v>
      </c>
      <c r="I62" s="86">
        <v>101</v>
      </c>
      <c r="J62" s="88">
        <v>80</v>
      </c>
      <c r="K62" s="86">
        <v>376</v>
      </c>
      <c r="L62" s="86">
        <v>396</v>
      </c>
      <c r="M62" s="86">
        <v>417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9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102</v>
      </c>
      <c r="F72" s="86">
        <v>62</v>
      </c>
      <c r="G72" s="86">
        <v>37</v>
      </c>
      <c r="H72" s="87">
        <v>0</v>
      </c>
      <c r="I72" s="86">
        <v>0</v>
      </c>
      <c r="J72" s="88">
        <v>12</v>
      </c>
      <c r="K72" s="86">
        <v>50</v>
      </c>
      <c r="L72" s="86">
        <v>50</v>
      </c>
      <c r="M72" s="86">
        <v>53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165</v>
      </c>
      <c r="F73" s="86">
        <f t="shared" ref="F73:M73" si="12">SUM(F74:F75)</f>
        <v>230</v>
      </c>
      <c r="G73" s="86">
        <f t="shared" si="12"/>
        <v>308</v>
      </c>
      <c r="H73" s="87">
        <f t="shared" si="12"/>
        <v>200</v>
      </c>
      <c r="I73" s="86">
        <f t="shared" si="12"/>
        <v>200</v>
      </c>
      <c r="J73" s="88">
        <f t="shared" si="12"/>
        <v>136</v>
      </c>
      <c r="K73" s="86">
        <f t="shared" si="12"/>
        <v>200</v>
      </c>
      <c r="L73" s="86">
        <f t="shared" si="12"/>
        <v>200</v>
      </c>
      <c r="M73" s="86">
        <f t="shared" si="12"/>
        <v>210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102</v>
      </c>
      <c r="F74" s="79">
        <v>195</v>
      </c>
      <c r="G74" s="79">
        <v>304</v>
      </c>
      <c r="H74" s="80">
        <v>100</v>
      </c>
      <c r="I74" s="79">
        <v>100</v>
      </c>
      <c r="J74" s="81">
        <v>65</v>
      </c>
      <c r="K74" s="79">
        <v>100</v>
      </c>
      <c r="L74" s="79">
        <v>100</v>
      </c>
      <c r="M74" s="79">
        <v>105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63</v>
      </c>
      <c r="F75" s="93">
        <v>35</v>
      </c>
      <c r="G75" s="93">
        <v>4</v>
      </c>
      <c r="H75" s="94">
        <v>100</v>
      </c>
      <c r="I75" s="93">
        <v>100</v>
      </c>
      <c r="J75" s="95">
        <v>71</v>
      </c>
      <c r="K75" s="93">
        <v>100</v>
      </c>
      <c r="L75" s="93">
        <v>100</v>
      </c>
      <c r="M75" s="93">
        <v>105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1320</v>
      </c>
      <c r="F77" s="72">
        <f t="shared" ref="F77:M77" si="13">F78+F81+F84+F85+F86+F87+F88</f>
        <v>1637</v>
      </c>
      <c r="G77" s="72">
        <f t="shared" si="13"/>
        <v>5025</v>
      </c>
      <c r="H77" s="73">
        <f t="shared" si="13"/>
        <v>2326</v>
      </c>
      <c r="I77" s="72">
        <f t="shared" si="13"/>
        <v>12076</v>
      </c>
      <c r="J77" s="74">
        <f t="shared" si="13"/>
        <v>13120</v>
      </c>
      <c r="K77" s="72">
        <f t="shared" si="13"/>
        <v>3457</v>
      </c>
      <c r="L77" s="72">
        <f t="shared" si="13"/>
        <v>1435</v>
      </c>
      <c r="M77" s="72">
        <f t="shared" si="13"/>
        <v>1511.0400000000002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1320</v>
      </c>
      <c r="F81" s="86">
        <f t="shared" ref="F81:M81" si="15">SUM(F82:F83)</f>
        <v>1628</v>
      </c>
      <c r="G81" s="86">
        <f t="shared" si="15"/>
        <v>4606</v>
      </c>
      <c r="H81" s="87">
        <f t="shared" si="15"/>
        <v>2300</v>
      </c>
      <c r="I81" s="86">
        <f t="shared" si="15"/>
        <v>8654</v>
      </c>
      <c r="J81" s="88">
        <f t="shared" si="15"/>
        <v>8971</v>
      </c>
      <c r="K81" s="86">
        <f t="shared" si="15"/>
        <v>3419</v>
      </c>
      <c r="L81" s="86">
        <f t="shared" si="15"/>
        <v>1396</v>
      </c>
      <c r="M81" s="86">
        <f t="shared" si="15"/>
        <v>1469.4740000000002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508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1320</v>
      </c>
      <c r="F83" s="93">
        <v>1628</v>
      </c>
      <c r="G83" s="93">
        <v>4606</v>
      </c>
      <c r="H83" s="94">
        <v>2300</v>
      </c>
      <c r="I83" s="93">
        <v>8654</v>
      </c>
      <c r="J83" s="95">
        <v>8463</v>
      </c>
      <c r="K83" s="93">
        <v>3419</v>
      </c>
      <c r="L83" s="93">
        <v>1396</v>
      </c>
      <c r="M83" s="93">
        <v>1469.4740000000002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9</v>
      </c>
      <c r="G88" s="86">
        <v>419</v>
      </c>
      <c r="H88" s="87">
        <v>26</v>
      </c>
      <c r="I88" s="86">
        <v>3422</v>
      </c>
      <c r="J88" s="88">
        <v>4149</v>
      </c>
      <c r="K88" s="86">
        <v>38</v>
      </c>
      <c r="L88" s="86">
        <v>39</v>
      </c>
      <c r="M88" s="86">
        <v>41.566000000000003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7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115849</v>
      </c>
      <c r="F92" s="46">
        <f t="shared" ref="F92:M92" si="16">F4+F51+F77+F90</f>
        <v>117844</v>
      </c>
      <c r="G92" s="46">
        <f t="shared" si="16"/>
        <v>151597</v>
      </c>
      <c r="H92" s="47">
        <f t="shared" si="16"/>
        <v>195660</v>
      </c>
      <c r="I92" s="46">
        <f t="shared" si="16"/>
        <v>224444</v>
      </c>
      <c r="J92" s="48">
        <f t="shared" si="16"/>
        <v>200857</v>
      </c>
      <c r="K92" s="46">
        <f t="shared" si="16"/>
        <v>202393</v>
      </c>
      <c r="L92" s="46">
        <f t="shared" si="16"/>
        <v>205464</v>
      </c>
      <c r="M92" s="46">
        <f t="shared" si="16"/>
        <v>211667.49200000003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180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129</v>
      </c>
      <c r="F3" s="17" t="s">
        <v>128</v>
      </c>
      <c r="G3" s="17" t="s">
        <v>127</v>
      </c>
      <c r="H3" s="173" t="s">
        <v>122</v>
      </c>
      <c r="I3" s="174"/>
      <c r="J3" s="175"/>
      <c r="K3" s="17" t="s">
        <v>125</v>
      </c>
      <c r="L3" s="17" t="s">
        <v>130</v>
      </c>
      <c r="M3" s="17" t="s">
        <v>126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56607</v>
      </c>
      <c r="F4" s="72">
        <f t="shared" ref="F4:M4" si="0">F5+F8+F47</f>
        <v>55149</v>
      </c>
      <c r="G4" s="72">
        <f t="shared" si="0"/>
        <v>62335</v>
      </c>
      <c r="H4" s="73">
        <f t="shared" si="0"/>
        <v>66863</v>
      </c>
      <c r="I4" s="72">
        <f t="shared" si="0"/>
        <v>68950</v>
      </c>
      <c r="J4" s="74">
        <f t="shared" si="0"/>
        <v>68988</v>
      </c>
      <c r="K4" s="72">
        <f t="shared" si="0"/>
        <v>68597</v>
      </c>
      <c r="L4" s="72">
        <f t="shared" si="0"/>
        <v>72587</v>
      </c>
      <c r="M4" s="72">
        <f t="shared" si="0"/>
        <v>76511.768000000011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27272</v>
      </c>
      <c r="F5" s="100">
        <f t="shared" ref="F5:M5" si="1">SUM(F6:F7)</f>
        <v>26155</v>
      </c>
      <c r="G5" s="100">
        <f t="shared" si="1"/>
        <v>32121</v>
      </c>
      <c r="H5" s="101">
        <f t="shared" si="1"/>
        <v>38854</v>
      </c>
      <c r="I5" s="100">
        <f t="shared" si="1"/>
        <v>37501</v>
      </c>
      <c r="J5" s="102">
        <f t="shared" si="1"/>
        <v>37501</v>
      </c>
      <c r="K5" s="100">
        <f t="shared" si="1"/>
        <v>40159</v>
      </c>
      <c r="L5" s="100">
        <f t="shared" si="1"/>
        <v>43106</v>
      </c>
      <c r="M5" s="100">
        <f t="shared" si="1"/>
        <v>45447.598000000005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23565</v>
      </c>
      <c r="F6" s="79">
        <v>26155</v>
      </c>
      <c r="G6" s="79">
        <v>32121</v>
      </c>
      <c r="H6" s="80">
        <v>36658</v>
      </c>
      <c r="I6" s="79">
        <v>35405</v>
      </c>
      <c r="J6" s="81">
        <v>35100</v>
      </c>
      <c r="K6" s="79">
        <v>36493</v>
      </c>
      <c r="L6" s="79">
        <v>39075</v>
      </c>
      <c r="M6" s="79">
        <v>41198.798000000003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3707</v>
      </c>
      <c r="F7" s="93">
        <v>0</v>
      </c>
      <c r="G7" s="93">
        <v>0</v>
      </c>
      <c r="H7" s="94">
        <v>2196</v>
      </c>
      <c r="I7" s="93">
        <v>2096</v>
      </c>
      <c r="J7" s="95">
        <v>2401</v>
      </c>
      <c r="K7" s="93">
        <v>3666</v>
      </c>
      <c r="L7" s="93">
        <v>4031</v>
      </c>
      <c r="M7" s="93">
        <v>4248.8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29312</v>
      </c>
      <c r="F8" s="100">
        <f t="shared" ref="F8:M8" si="2">SUM(F9:F46)</f>
        <v>28968</v>
      </c>
      <c r="G8" s="100">
        <f t="shared" si="2"/>
        <v>30184</v>
      </c>
      <c r="H8" s="101">
        <f t="shared" si="2"/>
        <v>27973</v>
      </c>
      <c r="I8" s="100">
        <f t="shared" si="2"/>
        <v>31413</v>
      </c>
      <c r="J8" s="102">
        <f t="shared" si="2"/>
        <v>31478</v>
      </c>
      <c r="K8" s="100">
        <f t="shared" si="2"/>
        <v>28438</v>
      </c>
      <c r="L8" s="100">
        <f t="shared" si="2"/>
        <v>29481</v>
      </c>
      <c r="M8" s="100">
        <f t="shared" si="2"/>
        <v>31064.17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144</v>
      </c>
      <c r="F9" s="79">
        <v>264</v>
      </c>
      <c r="G9" s="79">
        <v>259</v>
      </c>
      <c r="H9" s="80">
        <v>194</v>
      </c>
      <c r="I9" s="79">
        <v>194</v>
      </c>
      <c r="J9" s="81">
        <v>237</v>
      </c>
      <c r="K9" s="79">
        <v>158</v>
      </c>
      <c r="L9" s="79">
        <v>157</v>
      </c>
      <c r="M9" s="79">
        <v>165.59000000000003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358</v>
      </c>
      <c r="F10" s="86">
        <v>471</v>
      </c>
      <c r="G10" s="86">
        <v>552</v>
      </c>
      <c r="H10" s="87">
        <v>709</v>
      </c>
      <c r="I10" s="86">
        <v>709</v>
      </c>
      <c r="J10" s="88">
        <v>821</v>
      </c>
      <c r="K10" s="86">
        <v>672</v>
      </c>
      <c r="L10" s="86">
        <v>792</v>
      </c>
      <c r="M10" s="86">
        <v>835.24199999999996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49</v>
      </c>
      <c r="F11" s="86">
        <v>46</v>
      </c>
      <c r="G11" s="86">
        <v>120</v>
      </c>
      <c r="H11" s="87">
        <v>554</v>
      </c>
      <c r="I11" s="86">
        <v>554</v>
      </c>
      <c r="J11" s="88">
        <v>426</v>
      </c>
      <c r="K11" s="86">
        <v>419</v>
      </c>
      <c r="L11" s="86">
        <v>737</v>
      </c>
      <c r="M11" s="86">
        <v>776.57799999999997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2189</v>
      </c>
      <c r="F12" s="86">
        <v>4396</v>
      </c>
      <c r="G12" s="86">
        <v>2460</v>
      </c>
      <c r="H12" s="87">
        <v>2090</v>
      </c>
      <c r="I12" s="86">
        <v>2090</v>
      </c>
      <c r="J12" s="88">
        <v>1936</v>
      </c>
      <c r="K12" s="86">
        <v>1973</v>
      </c>
      <c r="L12" s="86">
        <v>1902</v>
      </c>
      <c r="M12" s="86">
        <v>2004.7080000000001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89</v>
      </c>
      <c r="K13" s="86">
        <v>600</v>
      </c>
      <c r="L13" s="86">
        <v>632</v>
      </c>
      <c r="M13" s="86">
        <v>666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642</v>
      </c>
      <c r="F14" s="86">
        <v>266</v>
      </c>
      <c r="G14" s="86">
        <v>523</v>
      </c>
      <c r="H14" s="87">
        <v>793</v>
      </c>
      <c r="I14" s="86">
        <v>1500</v>
      </c>
      <c r="J14" s="88">
        <v>541</v>
      </c>
      <c r="K14" s="86">
        <v>685</v>
      </c>
      <c r="L14" s="86">
        <v>829</v>
      </c>
      <c r="M14" s="86">
        <v>873.98599999999999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1651</v>
      </c>
      <c r="F15" s="86">
        <v>1895</v>
      </c>
      <c r="G15" s="86">
        <v>1754</v>
      </c>
      <c r="H15" s="87">
        <v>1194</v>
      </c>
      <c r="I15" s="86">
        <v>1594</v>
      </c>
      <c r="J15" s="88">
        <v>2138</v>
      </c>
      <c r="K15" s="86">
        <v>1952</v>
      </c>
      <c r="L15" s="86">
        <v>2212</v>
      </c>
      <c r="M15" s="86">
        <v>2346.194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2521</v>
      </c>
      <c r="F16" s="86">
        <v>2506</v>
      </c>
      <c r="G16" s="86">
        <v>2042</v>
      </c>
      <c r="H16" s="87">
        <v>299</v>
      </c>
      <c r="I16" s="86">
        <v>299</v>
      </c>
      <c r="J16" s="88">
        <v>878</v>
      </c>
      <c r="K16" s="86">
        <v>1679</v>
      </c>
      <c r="L16" s="86">
        <v>1609</v>
      </c>
      <c r="M16" s="86">
        <v>1695.886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6388</v>
      </c>
      <c r="F17" s="86">
        <v>621</v>
      </c>
      <c r="G17" s="86">
        <v>818</v>
      </c>
      <c r="H17" s="87">
        <v>1784</v>
      </c>
      <c r="I17" s="86">
        <v>1784</v>
      </c>
      <c r="J17" s="88">
        <v>1406</v>
      </c>
      <c r="K17" s="86">
        <v>1815</v>
      </c>
      <c r="L17" s="86">
        <v>1927</v>
      </c>
      <c r="M17" s="86">
        <v>2030.69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131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1643</v>
      </c>
      <c r="F22" s="86">
        <v>1575</v>
      </c>
      <c r="G22" s="86">
        <v>390</v>
      </c>
      <c r="H22" s="87">
        <v>1093</v>
      </c>
      <c r="I22" s="86">
        <v>1093</v>
      </c>
      <c r="J22" s="88">
        <v>2</v>
      </c>
      <c r="K22" s="86">
        <v>752</v>
      </c>
      <c r="L22" s="86">
        <v>793</v>
      </c>
      <c r="M22" s="86">
        <v>836.20600000000002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1222</v>
      </c>
      <c r="F23" s="86">
        <v>1111</v>
      </c>
      <c r="G23" s="86">
        <v>1240</v>
      </c>
      <c r="H23" s="87">
        <v>227</v>
      </c>
      <c r="I23" s="86">
        <v>227</v>
      </c>
      <c r="J23" s="88">
        <v>213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77</v>
      </c>
      <c r="F24" s="86">
        <v>264</v>
      </c>
      <c r="G24" s="86">
        <v>335</v>
      </c>
      <c r="H24" s="87">
        <v>191</v>
      </c>
      <c r="I24" s="86">
        <v>191</v>
      </c>
      <c r="J24" s="88">
        <v>97</v>
      </c>
      <c r="K24" s="86">
        <v>108</v>
      </c>
      <c r="L24" s="86">
        <v>108</v>
      </c>
      <c r="M24" s="86">
        <v>114.294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4</v>
      </c>
      <c r="H25" s="87">
        <v>0</v>
      </c>
      <c r="I25" s="86">
        <v>0</v>
      </c>
      <c r="J25" s="88">
        <v>445</v>
      </c>
      <c r="K25" s="86">
        <v>600</v>
      </c>
      <c r="L25" s="86">
        <v>650</v>
      </c>
      <c r="M25" s="86">
        <v>700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206</v>
      </c>
      <c r="K27" s="86">
        <v>5</v>
      </c>
      <c r="L27" s="86">
        <v>5</v>
      </c>
      <c r="M27" s="86">
        <v>5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54</v>
      </c>
      <c r="F29" s="86">
        <v>60</v>
      </c>
      <c r="G29" s="86">
        <v>63</v>
      </c>
      <c r="H29" s="87">
        <v>75</v>
      </c>
      <c r="I29" s="86">
        <v>75</v>
      </c>
      <c r="J29" s="88">
        <v>20</v>
      </c>
      <c r="K29" s="86">
        <v>85</v>
      </c>
      <c r="L29" s="86">
        <v>88</v>
      </c>
      <c r="M29" s="86">
        <v>92.403999999999996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203</v>
      </c>
      <c r="F30" s="86">
        <v>243</v>
      </c>
      <c r="G30" s="86">
        <v>289</v>
      </c>
      <c r="H30" s="87">
        <v>213</v>
      </c>
      <c r="I30" s="86">
        <v>213</v>
      </c>
      <c r="J30" s="88">
        <v>160</v>
      </c>
      <c r="K30" s="86">
        <v>325</v>
      </c>
      <c r="L30" s="86">
        <v>340</v>
      </c>
      <c r="M30" s="86">
        <v>358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22</v>
      </c>
      <c r="F32" s="86">
        <v>11</v>
      </c>
      <c r="G32" s="86">
        <v>34</v>
      </c>
      <c r="H32" s="87">
        <v>18</v>
      </c>
      <c r="I32" s="86">
        <v>18</v>
      </c>
      <c r="J32" s="88">
        <v>16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4</v>
      </c>
      <c r="F33" s="86">
        <v>1</v>
      </c>
      <c r="G33" s="86">
        <v>2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1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53</v>
      </c>
      <c r="F37" s="86">
        <v>195</v>
      </c>
      <c r="G37" s="86">
        <v>234</v>
      </c>
      <c r="H37" s="87">
        <v>57</v>
      </c>
      <c r="I37" s="86">
        <v>57</v>
      </c>
      <c r="J37" s="88">
        <v>133</v>
      </c>
      <c r="K37" s="86">
        <v>254</v>
      </c>
      <c r="L37" s="86">
        <v>267</v>
      </c>
      <c r="M37" s="86">
        <v>281.07600000000002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380</v>
      </c>
      <c r="F38" s="86">
        <v>573</v>
      </c>
      <c r="G38" s="86">
        <v>565</v>
      </c>
      <c r="H38" s="87">
        <v>850</v>
      </c>
      <c r="I38" s="86">
        <v>743</v>
      </c>
      <c r="J38" s="88">
        <v>649</v>
      </c>
      <c r="K38" s="86">
        <v>560</v>
      </c>
      <c r="L38" s="86">
        <v>575</v>
      </c>
      <c r="M38" s="86">
        <v>606.44000000000005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6064</v>
      </c>
      <c r="F39" s="86">
        <v>7094</v>
      </c>
      <c r="G39" s="86">
        <v>7613</v>
      </c>
      <c r="H39" s="87">
        <v>10313</v>
      </c>
      <c r="I39" s="86">
        <v>10313</v>
      </c>
      <c r="J39" s="88">
        <v>10166</v>
      </c>
      <c r="K39" s="86">
        <v>6289</v>
      </c>
      <c r="L39" s="86">
        <v>6876</v>
      </c>
      <c r="M39" s="86">
        <v>7146.1840000000002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1697</v>
      </c>
      <c r="F40" s="86">
        <v>1993</v>
      </c>
      <c r="G40" s="86">
        <v>1974</v>
      </c>
      <c r="H40" s="87">
        <v>553</v>
      </c>
      <c r="I40" s="86">
        <v>1671</v>
      </c>
      <c r="J40" s="88">
        <v>3577</v>
      </c>
      <c r="K40" s="86">
        <v>2802</v>
      </c>
      <c r="L40" s="86">
        <v>2175</v>
      </c>
      <c r="M40" s="86">
        <v>2359.5500000000002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136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2123</v>
      </c>
      <c r="F42" s="86">
        <v>3651</v>
      </c>
      <c r="G42" s="86">
        <v>5821</v>
      </c>
      <c r="H42" s="87">
        <v>4730</v>
      </c>
      <c r="I42" s="86">
        <v>5799</v>
      </c>
      <c r="J42" s="88">
        <v>5775</v>
      </c>
      <c r="K42" s="86">
        <v>5364</v>
      </c>
      <c r="L42" s="86">
        <v>5409</v>
      </c>
      <c r="M42" s="86">
        <v>5696.76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1677</v>
      </c>
      <c r="F43" s="86">
        <v>1292</v>
      </c>
      <c r="G43" s="86">
        <v>1426</v>
      </c>
      <c r="H43" s="87">
        <v>1146</v>
      </c>
      <c r="I43" s="86">
        <v>1146</v>
      </c>
      <c r="J43" s="88">
        <v>451</v>
      </c>
      <c r="K43" s="86">
        <v>572</v>
      </c>
      <c r="L43" s="86">
        <v>614</v>
      </c>
      <c r="M43" s="86">
        <v>646.83600000000001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138</v>
      </c>
      <c r="F44" s="86">
        <v>297</v>
      </c>
      <c r="G44" s="86">
        <v>1154</v>
      </c>
      <c r="H44" s="87">
        <v>408</v>
      </c>
      <c r="I44" s="86">
        <v>408</v>
      </c>
      <c r="J44" s="88">
        <v>409</v>
      </c>
      <c r="K44" s="86">
        <v>558</v>
      </c>
      <c r="L44" s="86">
        <v>591</v>
      </c>
      <c r="M44" s="86">
        <v>622.71400000000017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13</v>
      </c>
      <c r="F45" s="86">
        <v>143</v>
      </c>
      <c r="G45" s="86">
        <v>512</v>
      </c>
      <c r="H45" s="87">
        <v>482</v>
      </c>
      <c r="I45" s="86">
        <v>735</v>
      </c>
      <c r="J45" s="88">
        <v>315</v>
      </c>
      <c r="K45" s="86">
        <v>211</v>
      </c>
      <c r="L45" s="86">
        <v>193</v>
      </c>
      <c r="M45" s="86">
        <v>203.83199999999999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104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23</v>
      </c>
      <c r="F47" s="100">
        <f t="shared" ref="F47:M47" si="3">SUM(F48:F49)</f>
        <v>26</v>
      </c>
      <c r="G47" s="100">
        <f t="shared" si="3"/>
        <v>30</v>
      </c>
      <c r="H47" s="101">
        <f t="shared" si="3"/>
        <v>36</v>
      </c>
      <c r="I47" s="100">
        <f t="shared" si="3"/>
        <v>36</v>
      </c>
      <c r="J47" s="102">
        <f t="shared" si="3"/>
        <v>9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23</v>
      </c>
      <c r="F48" s="79">
        <v>26</v>
      </c>
      <c r="G48" s="79">
        <v>30</v>
      </c>
      <c r="H48" s="80">
        <v>36</v>
      </c>
      <c r="I48" s="79">
        <v>36</v>
      </c>
      <c r="J48" s="81">
        <v>9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267</v>
      </c>
      <c r="F51" s="72">
        <f t="shared" ref="F51:M51" si="4">F52+F59+F62+F63+F64+F72+F73</f>
        <v>292</v>
      </c>
      <c r="G51" s="72">
        <f t="shared" si="4"/>
        <v>130</v>
      </c>
      <c r="H51" s="73">
        <f t="shared" si="4"/>
        <v>301</v>
      </c>
      <c r="I51" s="72">
        <f t="shared" si="4"/>
        <v>301</v>
      </c>
      <c r="J51" s="74">
        <f t="shared" si="4"/>
        <v>180</v>
      </c>
      <c r="K51" s="72">
        <f t="shared" si="4"/>
        <v>634</v>
      </c>
      <c r="L51" s="72">
        <f t="shared" si="4"/>
        <v>656</v>
      </c>
      <c r="M51" s="72">
        <f t="shared" si="4"/>
        <v>691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6</v>
      </c>
      <c r="H59" s="101">
        <f t="shared" si="8"/>
        <v>0</v>
      </c>
      <c r="I59" s="100">
        <f t="shared" si="8"/>
        <v>0</v>
      </c>
      <c r="J59" s="102">
        <f t="shared" si="8"/>
        <v>6</v>
      </c>
      <c r="K59" s="100">
        <f t="shared" si="8"/>
        <v>8</v>
      </c>
      <c r="L59" s="100">
        <f t="shared" si="8"/>
        <v>10</v>
      </c>
      <c r="M59" s="100">
        <f t="shared" si="8"/>
        <v>11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6</v>
      </c>
      <c r="H61" s="94">
        <v>0</v>
      </c>
      <c r="I61" s="93">
        <v>0</v>
      </c>
      <c r="J61" s="95">
        <v>6</v>
      </c>
      <c r="K61" s="93">
        <v>8</v>
      </c>
      <c r="L61" s="93">
        <v>10</v>
      </c>
      <c r="M61" s="93">
        <v>11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101</v>
      </c>
      <c r="I62" s="86">
        <v>101</v>
      </c>
      <c r="J62" s="88">
        <v>80</v>
      </c>
      <c r="K62" s="86">
        <v>376</v>
      </c>
      <c r="L62" s="86">
        <v>396</v>
      </c>
      <c r="M62" s="86">
        <v>417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102</v>
      </c>
      <c r="F72" s="86">
        <v>62</v>
      </c>
      <c r="G72" s="86">
        <v>37</v>
      </c>
      <c r="H72" s="87">
        <v>0</v>
      </c>
      <c r="I72" s="86">
        <v>0</v>
      </c>
      <c r="J72" s="88">
        <v>12</v>
      </c>
      <c r="K72" s="86">
        <v>50</v>
      </c>
      <c r="L72" s="86">
        <v>50</v>
      </c>
      <c r="M72" s="86">
        <v>53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165</v>
      </c>
      <c r="F73" s="86">
        <f t="shared" ref="F73:M73" si="12">SUM(F74:F75)</f>
        <v>230</v>
      </c>
      <c r="G73" s="86">
        <f t="shared" si="12"/>
        <v>87</v>
      </c>
      <c r="H73" s="87">
        <f t="shared" si="12"/>
        <v>200</v>
      </c>
      <c r="I73" s="86">
        <f t="shared" si="12"/>
        <v>200</v>
      </c>
      <c r="J73" s="88">
        <f t="shared" si="12"/>
        <v>82</v>
      </c>
      <c r="K73" s="86">
        <f t="shared" si="12"/>
        <v>200</v>
      </c>
      <c r="L73" s="86">
        <f t="shared" si="12"/>
        <v>200</v>
      </c>
      <c r="M73" s="86">
        <f t="shared" si="12"/>
        <v>210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102</v>
      </c>
      <c r="F74" s="79">
        <v>195</v>
      </c>
      <c r="G74" s="79">
        <v>87</v>
      </c>
      <c r="H74" s="80">
        <v>100</v>
      </c>
      <c r="I74" s="79">
        <v>100</v>
      </c>
      <c r="J74" s="81">
        <v>17</v>
      </c>
      <c r="K74" s="79">
        <v>100</v>
      </c>
      <c r="L74" s="79">
        <v>100</v>
      </c>
      <c r="M74" s="79">
        <v>105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63</v>
      </c>
      <c r="F75" s="93">
        <v>35</v>
      </c>
      <c r="G75" s="93">
        <v>0</v>
      </c>
      <c r="H75" s="94">
        <v>100</v>
      </c>
      <c r="I75" s="93">
        <v>100</v>
      </c>
      <c r="J75" s="95">
        <v>65</v>
      </c>
      <c r="K75" s="93">
        <v>100</v>
      </c>
      <c r="L75" s="93">
        <v>100</v>
      </c>
      <c r="M75" s="93">
        <v>105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748</v>
      </c>
      <c r="F77" s="72">
        <f t="shared" ref="F77:M77" si="13">F78+F81+F84+F85+F86+F87+F88</f>
        <v>545</v>
      </c>
      <c r="G77" s="72">
        <f t="shared" si="13"/>
        <v>2255</v>
      </c>
      <c r="H77" s="73">
        <f t="shared" si="13"/>
        <v>692</v>
      </c>
      <c r="I77" s="72">
        <f t="shared" si="13"/>
        <v>1253</v>
      </c>
      <c r="J77" s="74">
        <f t="shared" si="13"/>
        <v>1336</v>
      </c>
      <c r="K77" s="72">
        <f t="shared" si="13"/>
        <v>684</v>
      </c>
      <c r="L77" s="72">
        <f t="shared" si="13"/>
        <v>358</v>
      </c>
      <c r="M77" s="72">
        <f t="shared" si="13"/>
        <v>378.88199999999995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748</v>
      </c>
      <c r="F81" s="86">
        <f t="shared" ref="F81:M81" si="15">SUM(F82:F83)</f>
        <v>536</v>
      </c>
      <c r="G81" s="86">
        <f t="shared" si="15"/>
        <v>2149</v>
      </c>
      <c r="H81" s="87">
        <f t="shared" si="15"/>
        <v>692</v>
      </c>
      <c r="I81" s="86">
        <f t="shared" si="15"/>
        <v>1253</v>
      </c>
      <c r="J81" s="88">
        <f t="shared" si="15"/>
        <v>1336</v>
      </c>
      <c r="K81" s="86">
        <f t="shared" si="15"/>
        <v>674</v>
      </c>
      <c r="L81" s="86">
        <f t="shared" si="15"/>
        <v>348</v>
      </c>
      <c r="M81" s="86">
        <f t="shared" si="15"/>
        <v>367.88199999999995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508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748</v>
      </c>
      <c r="F83" s="93">
        <v>536</v>
      </c>
      <c r="G83" s="93">
        <v>2149</v>
      </c>
      <c r="H83" s="94">
        <v>692</v>
      </c>
      <c r="I83" s="93">
        <v>1253</v>
      </c>
      <c r="J83" s="95">
        <v>828</v>
      </c>
      <c r="K83" s="93">
        <v>674</v>
      </c>
      <c r="L83" s="93">
        <v>348</v>
      </c>
      <c r="M83" s="93">
        <v>367.88199999999995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9</v>
      </c>
      <c r="G88" s="86">
        <v>106</v>
      </c>
      <c r="H88" s="87">
        <v>0</v>
      </c>
      <c r="I88" s="86">
        <v>0</v>
      </c>
      <c r="J88" s="88">
        <v>0</v>
      </c>
      <c r="K88" s="86">
        <v>10</v>
      </c>
      <c r="L88" s="86">
        <v>10</v>
      </c>
      <c r="M88" s="86">
        <v>11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7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57629</v>
      </c>
      <c r="F92" s="46">
        <f t="shared" ref="F92:M92" si="16">F4+F51+F77+F90</f>
        <v>55986</v>
      </c>
      <c r="G92" s="46">
        <f t="shared" si="16"/>
        <v>64720</v>
      </c>
      <c r="H92" s="47">
        <f t="shared" si="16"/>
        <v>67856</v>
      </c>
      <c r="I92" s="46">
        <f t="shared" si="16"/>
        <v>70504</v>
      </c>
      <c r="J92" s="48">
        <f t="shared" si="16"/>
        <v>70504</v>
      </c>
      <c r="K92" s="46">
        <f t="shared" si="16"/>
        <v>69915</v>
      </c>
      <c r="L92" s="46">
        <f t="shared" si="16"/>
        <v>73601</v>
      </c>
      <c r="M92" s="46">
        <f t="shared" si="16"/>
        <v>77581.650000000009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181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129</v>
      </c>
      <c r="F3" s="17" t="s">
        <v>128</v>
      </c>
      <c r="G3" s="17" t="s">
        <v>127</v>
      </c>
      <c r="H3" s="173" t="s">
        <v>122</v>
      </c>
      <c r="I3" s="174"/>
      <c r="J3" s="175"/>
      <c r="K3" s="17" t="s">
        <v>125</v>
      </c>
      <c r="L3" s="17" t="s">
        <v>130</v>
      </c>
      <c r="M3" s="17" t="s">
        <v>126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24251</v>
      </c>
      <c r="F4" s="72">
        <f t="shared" ref="F4:M4" si="0">F5+F8+F47</f>
        <v>22591</v>
      </c>
      <c r="G4" s="72">
        <f t="shared" si="0"/>
        <v>25897</v>
      </c>
      <c r="H4" s="73">
        <f t="shared" si="0"/>
        <v>35145</v>
      </c>
      <c r="I4" s="72">
        <f t="shared" si="0"/>
        <v>36330</v>
      </c>
      <c r="J4" s="74">
        <f t="shared" si="0"/>
        <v>31285</v>
      </c>
      <c r="K4" s="72">
        <f t="shared" si="0"/>
        <v>38321</v>
      </c>
      <c r="L4" s="72">
        <f t="shared" si="0"/>
        <v>40322</v>
      </c>
      <c r="M4" s="72">
        <f t="shared" si="0"/>
        <v>42535.453999999998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20738</v>
      </c>
      <c r="F5" s="100">
        <f t="shared" ref="F5:M5" si="1">SUM(F6:F7)</f>
        <v>18832</v>
      </c>
      <c r="G5" s="100">
        <f t="shared" si="1"/>
        <v>22146</v>
      </c>
      <c r="H5" s="101">
        <f t="shared" si="1"/>
        <v>26215</v>
      </c>
      <c r="I5" s="100">
        <f t="shared" si="1"/>
        <v>28738</v>
      </c>
      <c r="J5" s="102">
        <f t="shared" si="1"/>
        <v>27899</v>
      </c>
      <c r="K5" s="100">
        <f t="shared" si="1"/>
        <v>33263</v>
      </c>
      <c r="L5" s="100">
        <f t="shared" si="1"/>
        <v>34974</v>
      </c>
      <c r="M5" s="100">
        <f t="shared" si="1"/>
        <v>36897.511999999995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17943</v>
      </c>
      <c r="F6" s="79">
        <v>18832</v>
      </c>
      <c r="G6" s="79">
        <v>22146</v>
      </c>
      <c r="H6" s="80">
        <v>23200</v>
      </c>
      <c r="I6" s="79">
        <v>25353</v>
      </c>
      <c r="J6" s="81">
        <v>25041</v>
      </c>
      <c r="K6" s="79">
        <v>31142</v>
      </c>
      <c r="L6" s="79">
        <v>32756</v>
      </c>
      <c r="M6" s="79">
        <v>34559.74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2795</v>
      </c>
      <c r="F7" s="93">
        <v>0</v>
      </c>
      <c r="G7" s="93">
        <v>0</v>
      </c>
      <c r="H7" s="94">
        <v>3015</v>
      </c>
      <c r="I7" s="93">
        <v>3385</v>
      </c>
      <c r="J7" s="95">
        <v>2858</v>
      </c>
      <c r="K7" s="93">
        <v>2121</v>
      </c>
      <c r="L7" s="93">
        <v>2218</v>
      </c>
      <c r="M7" s="93">
        <v>2337.7719999999999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3487</v>
      </c>
      <c r="F8" s="100">
        <f t="shared" ref="F8:M8" si="2">SUM(F9:F46)</f>
        <v>3732</v>
      </c>
      <c r="G8" s="100">
        <f t="shared" si="2"/>
        <v>3720</v>
      </c>
      <c r="H8" s="101">
        <f t="shared" si="2"/>
        <v>8906</v>
      </c>
      <c r="I8" s="100">
        <f t="shared" si="2"/>
        <v>7568</v>
      </c>
      <c r="J8" s="102">
        <f t="shared" si="2"/>
        <v>3381</v>
      </c>
      <c r="K8" s="100">
        <f t="shared" si="2"/>
        <v>5058</v>
      </c>
      <c r="L8" s="100">
        <f t="shared" si="2"/>
        <v>5348</v>
      </c>
      <c r="M8" s="100">
        <f t="shared" si="2"/>
        <v>5637.942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445</v>
      </c>
      <c r="F9" s="79">
        <v>104</v>
      </c>
      <c r="G9" s="79">
        <v>117</v>
      </c>
      <c r="H9" s="80">
        <v>130</v>
      </c>
      <c r="I9" s="79">
        <v>130</v>
      </c>
      <c r="J9" s="81">
        <v>96</v>
      </c>
      <c r="K9" s="79">
        <v>136</v>
      </c>
      <c r="L9" s="79">
        <v>152</v>
      </c>
      <c r="M9" s="79">
        <v>160.208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0</v>
      </c>
      <c r="G10" s="86">
        <v>0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46</v>
      </c>
      <c r="F11" s="86">
        <v>17</v>
      </c>
      <c r="G11" s="86">
        <v>109</v>
      </c>
      <c r="H11" s="87">
        <v>333</v>
      </c>
      <c r="I11" s="86">
        <v>333</v>
      </c>
      <c r="J11" s="88">
        <v>56</v>
      </c>
      <c r="K11" s="86">
        <v>269</v>
      </c>
      <c r="L11" s="86">
        <v>329</v>
      </c>
      <c r="M11" s="86">
        <v>346.76600000000002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46</v>
      </c>
      <c r="F14" s="86">
        <v>53</v>
      </c>
      <c r="G14" s="86">
        <v>95</v>
      </c>
      <c r="H14" s="87">
        <v>200</v>
      </c>
      <c r="I14" s="86">
        <v>200</v>
      </c>
      <c r="J14" s="88">
        <v>200</v>
      </c>
      <c r="K14" s="86">
        <v>178</v>
      </c>
      <c r="L14" s="86">
        <v>182</v>
      </c>
      <c r="M14" s="86">
        <v>191.82800000000003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73</v>
      </c>
      <c r="F15" s="86">
        <v>85</v>
      </c>
      <c r="G15" s="86">
        <v>110</v>
      </c>
      <c r="H15" s="87">
        <v>284</v>
      </c>
      <c r="I15" s="86">
        <v>284</v>
      </c>
      <c r="J15" s="88">
        <v>86</v>
      </c>
      <c r="K15" s="86">
        <v>65</v>
      </c>
      <c r="L15" s="86">
        <v>93</v>
      </c>
      <c r="M15" s="86">
        <v>98.022000000000006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122</v>
      </c>
      <c r="G16" s="86">
        <v>131</v>
      </c>
      <c r="H16" s="87">
        <v>27</v>
      </c>
      <c r="I16" s="86">
        <v>27</v>
      </c>
      <c r="J16" s="88">
        <v>6</v>
      </c>
      <c r="K16" s="86">
        <v>165</v>
      </c>
      <c r="L16" s="86">
        <v>86</v>
      </c>
      <c r="M16" s="86">
        <v>90.644000000000005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77</v>
      </c>
      <c r="G17" s="86">
        <v>0</v>
      </c>
      <c r="H17" s="87">
        <v>5018</v>
      </c>
      <c r="I17" s="86">
        <v>3680</v>
      </c>
      <c r="J17" s="88">
        <v>0</v>
      </c>
      <c r="K17" s="86">
        <v>369</v>
      </c>
      <c r="L17" s="86">
        <v>658</v>
      </c>
      <c r="M17" s="86">
        <v>693.53200000000004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2</v>
      </c>
      <c r="G22" s="86">
        <v>0</v>
      </c>
      <c r="H22" s="87">
        <v>0</v>
      </c>
      <c r="I22" s="86">
        <v>0</v>
      </c>
      <c r="J22" s="88">
        <v>9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11</v>
      </c>
      <c r="F24" s="86">
        <v>11</v>
      </c>
      <c r="G24" s="86">
        <v>7</v>
      </c>
      <c r="H24" s="87">
        <v>91</v>
      </c>
      <c r="I24" s="86">
        <v>91</v>
      </c>
      <c r="J24" s="88">
        <v>25</v>
      </c>
      <c r="K24" s="86">
        <v>30</v>
      </c>
      <c r="L24" s="86">
        <v>31</v>
      </c>
      <c r="M24" s="86">
        <v>32.673999999999999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29</v>
      </c>
      <c r="F29" s="86">
        <v>43</v>
      </c>
      <c r="G29" s="86">
        <v>45</v>
      </c>
      <c r="H29" s="87">
        <v>58</v>
      </c>
      <c r="I29" s="86">
        <v>58</v>
      </c>
      <c r="J29" s="88">
        <v>5</v>
      </c>
      <c r="K29" s="86">
        <v>70</v>
      </c>
      <c r="L29" s="86">
        <v>72</v>
      </c>
      <c r="M29" s="86">
        <v>75.888000000000005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5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</v>
      </c>
      <c r="F32" s="86">
        <v>2</v>
      </c>
      <c r="G32" s="86">
        <v>4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8</v>
      </c>
      <c r="F37" s="86">
        <v>15</v>
      </c>
      <c r="G37" s="86">
        <v>12</v>
      </c>
      <c r="H37" s="87">
        <v>34</v>
      </c>
      <c r="I37" s="86">
        <v>34</v>
      </c>
      <c r="J37" s="88">
        <v>54</v>
      </c>
      <c r="K37" s="86">
        <v>33</v>
      </c>
      <c r="L37" s="86">
        <v>35</v>
      </c>
      <c r="M37" s="86">
        <v>36.89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817</v>
      </c>
      <c r="F38" s="86">
        <v>956</v>
      </c>
      <c r="G38" s="86">
        <v>493</v>
      </c>
      <c r="H38" s="87">
        <v>833</v>
      </c>
      <c r="I38" s="86">
        <v>833</v>
      </c>
      <c r="J38" s="88">
        <v>587</v>
      </c>
      <c r="K38" s="86">
        <v>1189</v>
      </c>
      <c r="L38" s="86">
        <v>606</v>
      </c>
      <c r="M38" s="86">
        <v>638.72400000000005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207</v>
      </c>
      <c r="F39" s="86">
        <v>0</v>
      </c>
      <c r="G39" s="86">
        <v>0</v>
      </c>
      <c r="H39" s="87">
        <v>128</v>
      </c>
      <c r="I39" s="86">
        <v>128</v>
      </c>
      <c r="J39" s="88">
        <v>20</v>
      </c>
      <c r="K39" s="86">
        <v>0</v>
      </c>
      <c r="L39" s="86">
        <v>3</v>
      </c>
      <c r="M39" s="86">
        <v>3.1619999999999999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1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1546</v>
      </c>
      <c r="F42" s="86">
        <v>1840</v>
      </c>
      <c r="G42" s="86">
        <v>1887</v>
      </c>
      <c r="H42" s="87">
        <v>1325</v>
      </c>
      <c r="I42" s="86">
        <v>1325</v>
      </c>
      <c r="J42" s="88">
        <v>1689</v>
      </c>
      <c r="K42" s="86">
        <v>1941</v>
      </c>
      <c r="L42" s="86">
        <v>2405</v>
      </c>
      <c r="M42" s="86">
        <v>2541.42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87</v>
      </c>
      <c r="F43" s="86">
        <v>55</v>
      </c>
      <c r="G43" s="86">
        <v>97</v>
      </c>
      <c r="H43" s="87">
        <v>115</v>
      </c>
      <c r="I43" s="86">
        <v>115</v>
      </c>
      <c r="J43" s="88">
        <v>32</v>
      </c>
      <c r="K43" s="86">
        <v>40</v>
      </c>
      <c r="L43" s="86">
        <v>38</v>
      </c>
      <c r="M43" s="86">
        <v>40.052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80</v>
      </c>
      <c r="F44" s="86">
        <v>121</v>
      </c>
      <c r="G44" s="86">
        <v>332</v>
      </c>
      <c r="H44" s="87">
        <v>159</v>
      </c>
      <c r="I44" s="86">
        <v>159</v>
      </c>
      <c r="J44" s="88">
        <v>402</v>
      </c>
      <c r="K44" s="86">
        <v>183</v>
      </c>
      <c r="L44" s="86">
        <v>254</v>
      </c>
      <c r="M44" s="86">
        <v>267.71600000000001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90</v>
      </c>
      <c r="F45" s="86">
        <v>228</v>
      </c>
      <c r="G45" s="86">
        <v>269</v>
      </c>
      <c r="H45" s="87">
        <v>171</v>
      </c>
      <c r="I45" s="86">
        <v>171</v>
      </c>
      <c r="J45" s="88">
        <v>114</v>
      </c>
      <c r="K45" s="86">
        <v>390</v>
      </c>
      <c r="L45" s="86">
        <v>404</v>
      </c>
      <c r="M45" s="86">
        <v>420.416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7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26</v>
      </c>
      <c r="F47" s="100">
        <f t="shared" ref="F47:M47" si="3">SUM(F48:F49)</f>
        <v>27</v>
      </c>
      <c r="G47" s="100">
        <f t="shared" si="3"/>
        <v>31</v>
      </c>
      <c r="H47" s="101">
        <f t="shared" si="3"/>
        <v>24</v>
      </c>
      <c r="I47" s="100">
        <f t="shared" si="3"/>
        <v>24</v>
      </c>
      <c r="J47" s="102">
        <f t="shared" si="3"/>
        <v>5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26</v>
      </c>
      <c r="F48" s="79">
        <v>27</v>
      </c>
      <c r="G48" s="79">
        <v>31</v>
      </c>
      <c r="H48" s="80">
        <v>24</v>
      </c>
      <c r="I48" s="79">
        <v>24</v>
      </c>
      <c r="J48" s="81">
        <v>5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210</v>
      </c>
      <c r="H51" s="73">
        <f t="shared" si="4"/>
        <v>0</v>
      </c>
      <c r="I51" s="72">
        <f t="shared" si="4"/>
        <v>0</v>
      </c>
      <c r="J51" s="74">
        <f t="shared" si="4"/>
        <v>43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210</v>
      </c>
      <c r="H73" s="87">
        <f t="shared" si="12"/>
        <v>0</v>
      </c>
      <c r="I73" s="86">
        <f t="shared" si="12"/>
        <v>0</v>
      </c>
      <c r="J73" s="88">
        <f t="shared" si="12"/>
        <v>43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210</v>
      </c>
      <c r="H74" s="80">
        <v>0</v>
      </c>
      <c r="I74" s="79">
        <v>0</v>
      </c>
      <c r="J74" s="81">
        <v>43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99</v>
      </c>
      <c r="F77" s="72">
        <f t="shared" ref="F77:M77" si="13">F78+F81+F84+F85+F86+F87+F88</f>
        <v>452</v>
      </c>
      <c r="G77" s="72">
        <f t="shared" si="13"/>
        <v>886</v>
      </c>
      <c r="H77" s="73">
        <f t="shared" si="13"/>
        <v>315</v>
      </c>
      <c r="I77" s="72">
        <f t="shared" si="13"/>
        <v>338</v>
      </c>
      <c r="J77" s="74">
        <f t="shared" si="13"/>
        <v>340</v>
      </c>
      <c r="K77" s="72">
        <f t="shared" si="13"/>
        <v>904</v>
      </c>
      <c r="L77" s="72">
        <f t="shared" si="13"/>
        <v>351</v>
      </c>
      <c r="M77" s="72">
        <f t="shared" si="13"/>
        <v>369.95400000000001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99</v>
      </c>
      <c r="F81" s="86">
        <f t="shared" ref="F81:M81" si="15">SUM(F82:F83)</f>
        <v>452</v>
      </c>
      <c r="G81" s="86">
        <f t="shared" si="15"/>
        <v>886</v>
      </c>
      <c r="H81" s="87">
        <f t="shared" si="15"/>
        <v>315</v>
      </c>
      <c r="I81" s="86">
        <f t="shared" si="15"/>
        <v>338</v>
      </c>
      <c r="J81" s="88">
        <f t="shared" si="15"/>
        <v>340</v>
      </c>
      <c r="K81" s="86">
        <f t="shared" si="15"/>
        <v>904</v>
      </c>
      <c r="L81" s="86">
        <f t="shared" si="15"/>
        <v>351</v>
      </c>
      <c r="M81" s="86">
        <f t="shared" si="15"/>
        <v>369.95400000000001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99</v>
      </c>
      <c r="F83" s="93">
        <v>452</v>
      </c>
      <c r="G83" s="93">
        <v>886</v>
      </c>
      <c r="H83" s="94">
        <v>315</v>
      </c>
      <c r="I83" s="93">
        <v>338</v>
      </c>
      <c r="J83" s="95">
        <v>340</v>
      </c>
      <c r="K83" s="93">
        <v>904</v>
      </c>
      <c r="L83" s="93">
        <v>351</v>
      </c>
      <c r="M83" s="93">
        <v>369.95400000000001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24350</v>
      </c>
      <c r="F92" s="46">
        <f t="shared" ref="F92:M92" si="16">F4+F51+F77+F90</f>
        <v>23043</v>
      </c>
      <c r="G92" s="46">
        <f t="shared" si="16"/>
        <v>26993</v>
      </c>
      <c r="H92" s="47">
        <f t="shared" si="16"/>
        <v>35460</v>
      </c>
      <c r="I92" s="46">
        <f t="shared" si="16"/>
        <v>36668</v>
      </c>
      <c r="J92" s="48">
        <f t="shared" si="16"/>
        <v>31668</v>
      </c>
      <c r="K92" s="46">
        <f t="shared" si="16"/>
        <v>39225</v>
      </c>
      <c r="L92" s="46">
        <f t="shared" si="16"/>
        <v>40673</v>
      </c>
      <c r="M92" s="46">
        <f t="shared" si="16"/>
        <v>42905.407999999996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182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129</v>
      </c>
      <c r="F3" s="17" t="s">
        <v>128</v>
      </c>
      <c r="G3" s="17" t="s">
        <v>127</v>
      </c>
      <c r="H3" s="173" t="s">
        <v>122</v>
      </c>
      <c r="I3" s="174"/>
      <c r="J3" s="175"/>
      <c r="K3" s="17" t="s">
        <v>125</v>
      </c>
      <c r="L3" s="17" t="s">
        <v>130</v>
      </c>
      <c r="M3" s="17" t="s">
        <v>126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15552</v>
      </c>
      <c r="F4" s="72">
        <f t="shared" ref="F4:M4" si="0">F5+F8+F47</f>
        <v>20080</v>
      </c>
      <c r="G4" s="72">
        <f t="shared" si="0"/>
        <v>23328</v>
      </c>
      <c r="H4" s="73">
        <f t="shared" si="0"/>
        <v>51357</v>
      </c>
      <c r="I4" s="72">
        <f t="shared" si="0"/>
        <v>44214</v>
      </c>
      <c r="J4" s="74">
        <f t="shared" si="0"/>
        <v>40139</v>
      </c>
      <c r="K4" s="72">
        <f t="shared" si="0"/>
        <v>47694</v>
      </c>
      <c r="L4" s="72">
        <f t="shared" si="0"/>
        <v>44211</v>
      </c>
      <c r="M4" s="72">
        <f t="shared" si="0"/>
        <v>41584.896000000008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13929</v>
      </c>
      <c r="F5" s="100">
        <f t="shared" ref="F5:M5" si="1">SUM(F6:F7)</f>
        <v>16897</v>
      </c>
      <c r="G5" s="100">
        <f t="shared" si="1"/>
        <v>20766</v>
      </c>
      <c r="H5" s="101">
        <f t="shared" si="1"/>
        <v>24291</v>
      </c>
      <c r="I5" s="100">
        <f t="shared" si="1"/>
        <v>25777</v>
      </c>
      <c r="J5" s="102">
        <f t="shared" si="1"/>
        <v>25309</v>
      </c>
      <c r="K5" s="100">
        <f t="shared" si="1"/>
        <v>31074</v>
      </c>
      <c r="L5" s="100">
        <f t="shared" si="1"/>
        <v>32428</v>
      </c>
      <c r="M5" s="100">
        <f t="shared" si="1"/>
        <v>34211.486000000004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12040</v>
      </c>
      <c r="F6" s="79">
        <v>16897</v>
      </c>
      <c r="G6" s="79">
        <v>20766</v>
      </c>
      <c r="H6" s="80">
        <v>19262</v>
      </c>
      <c r="I6" s="79">
        <v>20748</v>
      </c>
      <c r="J6" s="81">
        <v>20438</v>
      </c>
      <c r="K6" s="79">
        <v>26864</v>
      </c>
      <c r="L6" s="79">
        <v>28014</v>
      </c>
      <c r="M6" s="79">
        <v>29559.13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1889</v>
      </c>
      <c r="F7" s="93">
        <v>0</v>
      </c>
      <c r="G7" s="93">
        <v>0</v>
      </c>
      <c r="H7" s="94">
        <v>5029</v>
      </c>
      <c r="I7" s="93">
        <v>5029</v>
      </c>
      <c r="J7" s="95">
        <v>4871</v>
      </c>
      <c r="K7" s="93">
        <v>4210</v>
      </c>
      <c r="L7" s="93">
        <v>4414</v>
      </c>
      <c r="M7" s="93">
        <v>4652.3559999999998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1613</v>
      </c>
      <c r="F8" s="100">
        <f t="shared" ref="F8:M8" si="2">SUM(F9:F46)</f>
        <v>2099</v>
      </c>
      <c r="G8" s="100">
        <f t="shared" si="2"/>
        <v>2511</v>
      </c>
      <c r="H8" s="101">
        <f t="shared" si="2"/>
        <v>27055</v>
      </c>
      <c r="I8" s="100">
        <f t="shared" si="2"/>
        <v>18426</v>
      </c>
      <c r="J8" s="102">
        <f t="shared" si="2"/>
        <v>14826</v>
      </c>
      <c r="K8" s="100">
        <f t="shared" si="2"/>
        <v>16606</v>
      </c>
      <c r="L8" s="100">
        <f t="shared" si="2"/>
        <v>11769</v>
      </c>
      <c r="M8" s="100">
        <f t="shared" si="2"/>
        <v>7358.6540000000023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57</v>
      </c>
      <c r="F9" s="79">
        <v>85</v>
      </c>
      <c r="G9" s="79">
        <v>160</v>
      </c>
      <c r="H9" s="80">
        <v>54</v>
      </c>
      <c r="I9" s="79">
        <v>54</v>
      </c>
      <c r="J9" s="81">
        <v>124</v>
      </c>
      <c r="K9" s="79">
        <v>139</v>
      </c>
      <c r="L9" s="79">
        <v>322</v>
      </c>
      <c r="M9" s="79">
        <v>347.38800000000003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57</v>
      </c>
      <c r="F10" s="86">
        <v>108</v>
      </c>
      <c r="G10" s="86">
        <v>15</v>
      </c>
      <c r="H10" s="87">
        <v>114</v>
      </c>
      <c r="I10" s="86">
        <v>114</v>
      </c>
      <c r="J10" s="88">
        <v>126</v>
      </c>
      <c r="K10" s="86">
        <v>66</v>
      </c>
      <c r="L10" s="86">
        <v>69</v>
      </c>
      <c r="M10" s="86">
        <v>72.725999999999999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62</v>
      </c>
      <c r="F11" s="86">
        <v>16</v>
      </c>
      <c r="G11" s="86">
        <v>114</v>
      </c>
      <c r="H11" s="87">
        <v>357</v>
      </c>
      <c r="I11" s="86">
        <v>357</v>
      </c>
      <c r="J11" s="88">
        <v>262</v>
      </c>
      <c r="K11" s="86">
        <v>209</v>
      </c>
      <c r="L11" s="86">
        <v>200</v>
      </c>
      <c r="M11" s="86">
        <v>210.8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1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29</v>
      </c>
      <c r="F14" s="86">
        <v>74</v>
      </c>
      <c r="G14" s="86">
        <v>34</v>
      </c>
      <c r="H14" s="87">
        <v>284</v>
      </c>
      <c r="I14" s="86">
        <v>284</v>
      </c>
      <c r="J14" s="88">
        <v>254</v>
      </c>
      <c r="K14" s="86">
        <v>253</v>
      </c>
      <c r="L14" s="86">
        <v>248</v>
      </c>
      <c r="M14" s="86">
        <v>261.392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77</v>
      </c>
      <c r="F15" s="86">
        <v>69</v>
      </c>
      <c r="G15" s="86">
        <v>47</v>
      </c>
      <c r="H15" s="87">
        <v>252</v>
      </c>
      <c r="I15" s="86">
        <v>222</v>
      </c>
      <c r="J15" s="88">
        <v>209</v>
      </c>
      <c r="K15" s="86">
        <v>254</v>
      </c>
      <c r="L15" s="86">
        <v>288</v>
      </c>
      <c r="M15" s="86">
        <v>303.55200000000002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26</v>
      </c>
      <c r="F16" s="86">
        <v>0</v>
      </c>
      <c r="G16" s="86">
        <v>44</v>
      </c>
      <c r="H16" s="87">
        <v>500</v>
      </c>
      <c r="I16" s="86">
        <v>500</v>
      </c>
      <c r="J16" s="88">
        <v>464</v>
      </c>
      <c r="K16" s="86">
        <v>285</v>
      </c>
      <c r="L16" s="86">
        <v>441</v>
      </c>
      <c r="M16" s="86">
        <v>464.81400000000002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22366</v>
      </c>
      <c r="I17" s="86">
        <v>14227</v>
      </c>
      <c r="J17" s="88">
        <v>11035</v>
      </c>
      <c r="K17" s="86">
        <v>12454</v>
      </c>
      <c r="L17" s="86">
        <v>7150</v>
      </c>
      <c r="M17" s="86">
        <v>2482.17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2</v>
      </c>
      <c r="G22" s="86">
        <v>0</v>
      </c>
      <c r="H22" s="87">
        <v>0</v>
      </c>
      <c r="I22" s="86">
        <v>0</v>
      </c>
      <c r="J22" s="88">
        <v>6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5</v>
      </c>
      <c r="F24" s="86">
        <v>11</v>
      </c>
      <c r="G24" s="86">
        <v>7</v>
      </c>
      <c r="H24" s="87">
        <v>65</v>
      </c>
      <c r="I24" s="86">
        <v>65</v>
      </c>
      <c r="J24" s="88">
        <v>18</v>
      </c>
      <c r="K24" s="86">
        <v>39</v>
      </c>
      <c r="L24" s="86">
        <v>31</v>
      </c>
      <c r="M24" s="86">
        <v>32.673999999999999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32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23</v>
      </c>
      <c r="F29" s="86">
        <v>29</v>
      </c>
      <c r="G29" s="86">
        <v>32</v>
      </c>
      <c r="H29" s="87">
        <v>131</v>
      </c>
      <c r="I29" s="86">
        <v>131</v>
      </c>
      <c r="J29" s="88">
        <v>10</v>
      </c>
      <c r="K29" s="86">
        <v>91</v>
      </c>
      <c r="L29" s="86">
        <v>88</v>
      </c>
      <c r="M29" s="86">
        <v>92.751999999999995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1</v>
      </c>
      <c r="F30" s="86">
        <v>2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</v>
      </c>
      <c r="F32" s="86">
        <v>0</v>
      </c>
      <c r="G32" s="86">
        <v>7</v>
      </c>
      <c r="H32" s="87">
        <v>0</v>
      </c>
      <c r="I32" s="86">
        <v>0</v>
      </c>
      <c r="J32" s="88">
        <v>4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4</v>
      </c>
      <c r="F37" s="86">
        <v>0</v>
      </c>
      <c r="G37" s="86">
        <v>37</v>
      </c>
      <c r="H37" s="87">
        <v>0</v>
      </c>
      <c r="I37" s="86">
        <v>0</v>
      </c>
      <c r="J37" s="88">
        <v>15</v>
      </c>
      <c r="K37" s="86">
        <v>41</v>
      </c>
      <c r="L37" s="86">
        <v>43</v>
      </c>
      <c r="M37" s="86">
        <v>45.322000000000003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262</v>
      </c>
      <c r="F38" s="86">
        <v>371</v>
      </c>
      <c r="G38" s="86">
        <v>298</v>
      </c>
      <c r="H38" s="87">
        <v>188</v>
      </c>
      <c r="I38" s="86">
        <v>295</v>
      </c>
      <c r="J38" s="88">
        <v>256</v>
      </c>
      <c r="K38" s="86">
        <v>190</v>
      </c>
      <c r="L38" s="86">
        <v>171</v>
      </c>
      <c r="M38" s="86">
        <v>180.23400000000001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76</v>
      </c>
      <c r="F39" s="86">
        <v>34</v>
      </c>
      <c r="G39" s="86">
        <v>0</v>
      </c>
      <c r="H39" s="87">
        <v>138</v>
      </c>
      <c r="I39" s="86">
        <v>138</v>
      </c>
      <c r="J39" s="88">
        <v>33</v>
      </c>
      <c r="K39" s="86">
        <v>74</v>
      </c>
      <c r="L39" s="86">
        <v>77</v>
      </c>
      <c r="M39" s="86">
        <v>81.158000000000001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837</v>
      </c>
      <c r="F42" s="86">
        <v>1094</v>
      </c>
      <c r="G42" s="86">
        <v>1531</v>
      </c>
      <c r="H42" s="87">
        <v>1441</v>
      </c>
      <c r="I42" s="86">
        <v>974</v>
      </c>
      <c r="J42" s="88">
        <v>1586</v>
      </c>
      <c r="K42" s="86">
        <v>1658</v>
      </c>
      <c r="L42" s="86">
        <v>1781</v>
      </c>
      <c r="M42" s="86">
        <v>1877.2320000000002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21</v>
      </c>
      <c r="F43" s="86">
        <v>18</v>
      </c>
      <c r="G43" s="86">
        <v>0</v>
      </c>
      <c r="H43" s="87">
        <v>971</v>
      </c>
      <c r="I43" s="86">
        <v>871</v>
      </c>
      <c r="J43" s="88">
        <v>150</v>
      </c>
      <c r="K43" s="86">
        <v>684</v>
      </c>
      <c r="L43" s="86">
        <v>671</v>
      </c>
      <c r="M43" s="86">
        <v>707.23400000000004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46</v>
      </c>
      <c r="F44" s="86">
        <v>128</v>
      </c>
      <c r="G44" s="86">
        <v>127</v>
      </c>
      <c r="H44" s="87">
        <v>102</v>
      </c>
      <c r="I44" s="86">
        <v>102</v>
      </c>
      <c r="J44" s="88">
        <v>45</v>
      </c>
      <c r="K44" s="86">
        <v>55</v>
      </c>
      <c r="L44" s="86">
        <v>67</v>
      </c>
      <c r="M44" s="86">
        <v>70.618000000000009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28</v>
      </c>
      <c r="F45" s="86">
        <v>58</v>
      </c>
      <c r="G45" s="86">
        <v>50</v>
      </c>
      <c r="H45" s="87">
        <v>92</v>
      </c>
      <c r="I45" s="86">
        <v>92</v>
      </c>
      <c r="J45" s="88">
        <v>197</v>
      </c>
      <c r="K45" s="86">
        <v>114</v>
      </c>
      <c r="L45" s="86">
        <v>122</v>
      </c>
      <c r="M45" s="86">
        <v>128.58799999999999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7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10</v>
      </c>
      <c r="F47" s="100">
        <f t="shared" ref="F47:M47" si="3">SUM(F48:F49)</f>
        <v>1084</v>
      </c>
      <c r="G47" s="100">
        <f t="shared" si="3"/>
        <v>51</v>
      </c>
      <c r="H47" s="101">
        <f t="shared" si="3"/>
        <v>11</v>
      </c>
      <c r="I47" s="100">
        <f t="shared" si="3"/>
        <v>11</v>
      </c>
      <c r="J47" s="102">
        <f t="shared" si="3"/>
        <v>4</v>
      </c>
      <c r="K47" s="100">
        <f t="shared" si="3"/>
        <v>14</v>
      </c>
      <c r="L47" s="100">
        <f t="shared" si="3"/>
        <v>14</v>
      </c>
      <c r="M47" s="100">
        <f t="shared" si="3"/>
        <v>14.756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10</v>
      </c>
      <c r="F48" s="79">
        <v>1084</v>
      </c>
      <c r="G48" s="79">
        <v>51</v>
      </c>
      <c r="H48" s="80">
        <v>11</v>
      </c>
      <c r="I48" s="79">
        <v>11</v>
      </c>
      <c r="J48" s="81">
        <v>4</v>
      </c>
      <c r="K48" s="79">
        <v>14</v>
      </c>
      <c r="L48" s="79">
        <v>14</v>
      </c>
      <c r="M48" s="79">
        <v>14.756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4</v>
      </c>
      <c r="H51" s="73">
        <f t="shared" si="4"/>
        <v>0</v>
      </c>
      <c r="I51" s="72">
        <f t="shared" si="4"/>
        <v>0</v>
      </c>
      <c r="J51" s="74">
        <f t="shared" si="4"/>
        <v>5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4</v>
      </c>
      <c r="H73" s="87">
        <f t="shared" si="12"/>
        <v>0</v>
      </c>
      <c r="I73" s="86">
        <f t="shared" si="12"/>
        <v>0</v>
      </c>
      <c r="J73" s="88">
        <f t="shared" si="12"/>
        <v>5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4</v>
      </c>
      <c r="H74" s="80">
        <v>0</v>
      </c>
      <c r="I74" s="79">
        <v>0</v>
      </c>
      <c r="J74" s="81">
        <v>5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227</v>
      </c>
      <c r="F77" s="72">
        <f t="shared" ref="F77:M77" si="13">F78+F81+F84+F85+F86+F87+F88</f>
        <v>415</v>
      </c>
      <c r="G77" s="72">
        <f t="shared" si="13"/>
        <v>806</v>
      </c>
      <c r="H77" s="73">
        <f t="shared" si="13"/>
        <v>630</v>
      </c>
      <c r="I77" s="72">
        <f t="shared" si="13"/>
        <v>9364</v>
      </c>
      <c r="J77" s="74">
        <f t="shared" si="13"/>
        <v>10376</v>
      </c>
      <c r="K77" s="72">
        <f t="shared" si="13"/>
        <v>644</v>
      </c>
      <c r="L77" s="72">
        <f t="shared" si="13"/>
        <v>167</v>
      </c>
      <c r="M77" s="72">
        <f t="shared" si="13"/>
        <v>173.018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227</v>
      </c>
      <c r="F81" s="86">
        <f t="shared" ref="F81:M81" si="15">SUM(F82:F83)</f>
        <v>415</v>
      </c>
      <c r="G81" s="86">
        <f t="shared" si="15"/>
        <v>806</v>
      </c>
      <c r="H81" s="87">
        <f t="shared" si="15"/>
        <v>604</v>
      </c>
      <c r="I81" s="86">
        <f t="shared" si="15"/>
        <v>5942</v>
      </c>
      <c r="J81" s="88">
        <f t="shared" si="15"/>
        <v>6227</v>
      </c>
      <c r="K81" s="86">
        <f t="shared" si="15"/>
        <v>616</v>
      </c>
      <c r="L81" s="86">
        <f t="shared" si="15"/>
        <v>138</v>
      </c>
      <c r="M81" s="86">
        <f t="shared" si="15"/>
        <v>142.452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227</v>
      </c>
      <c r="F83" s="93">
        <v>415</v>
      </c>
      <c r="G83" s="93">
        <v>806</v>
      </c>
      <c r="H83" s="94">
        <v>604</v>
      </c>
      <c r="I83" s="93">
        <v>5942</v>
      </c>
      <c r="J83" s="95">
        <v>6227</v>
      </c>
      <c r="K83" s="93">
        <v>616</v>
      </c>
      <c r="L83" s="93">
        <v>138</v>
      </c>
      <c r="M83" s="93">
        <v>142.452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26</v>
      </c>
      <c r="I88" s="86">
        <v>3422</v>
      </c>
      <c r="J88" s="88">
        <v>4149</v>
      </c>
      <c r="K88" s="86">
        <v>28</v>
      </c>
      <c r="L88" s="86">
        <v>29</v>
      </c>
      <c r="M88" s="86">
        <v>30.566000000000003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15779</v>
      </c>
      <c r="F92" s="46">
        <f t="shared" ref="F92:M92" si="16">F4+F51+F77+F90</f>
        <v>20495</v>
      </c>
      <c r="G92" s="46">
        <f t="shared" si="16"/>
        <v>24138</v>
      </c>
      <c r="H92" s="47">
        <f t="shared" si="16"/>
        <v>51987</v>
      </c>
      <c r="I92" s="46">
        <f t="shared" si="16"/>
        <v>53578</v>
      </c>
      <c r="J92" s="48">
        <f t="shared" si="16"/>
        <v>50520</v>
      </c>
      <c r="K92" s="46">
        <f t="shared" si="16"/>
        <v>48338</v>
      </c>
      <c r="L92" s="46">
        <f t="shared" si="16"/>
        <v>44378</v>
      </c>
      <c r="M92" s="46">
        <f t="shared" si="16"/>
        <v>41757.914000000004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183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129</v>
      </c>
      <c r="F3" s="17" t="s">
        <v>128</v>
      </c>
      <c r="G3" s="17" t="s">
        <v>127</v>
      </c>
      <c r="H3" s="173" t="s">
        <v>122</v>
      </c>
      <c r="I3" s="174"/>
      <c r="J3" s="175"/>
      <c r="K3" s="17" t="s">
        <v>125</v>
      </c>
      <c r="L3" s="17" t="s">
        <v>130</v>
      </c>
      <c r="M3" s="17" t="s">
        <v>126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10737</v>
      </c>
      <c r="F4" s="72">
        <f t="shared" ref="F4:M4" si="0">F5+F8+F47</f>
        <v>11633</v>
      </c>
      <c r="G4" s="72">
        <f t="shared" si="0"/>
        <v>22731</v>
      </c>
      <c r="H4" s="73">
        <f t="shared" si="0"/>
        <v>19156</v>
      </c>
      <c r="I4" s="72">
        <f t="shared" si="0"/>
        <v>42981</v>
      </c>
      <c r="J4" s="74">
        <f t="shared" si="0"/>
        <v>32287</v>
      </c>
      <c r="K4" s="72">
        <f t="shared" si="0"/>
        <v>19893</v>
      </c>
      <c r="L4" s="72">
        <f t="shared" si="0"/>
        <v>20797</v>
      </c>
      <c r="M4" s="72">
        <f t="shared" si="0"/>
        <v>21984.481999999996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8737</v>
      </c>
      <c r="F5" s="100">
        <f t="shared" ref="F5:M5" si="1">SUM(F6:F7)</f>
        <v>8795</v>
      </c>
      <c r="G5" s="100">
        <f t="shared" si="1"/>
        <v>10565</v>
      </c>
      <c r="H5" s="101">
        <f t="shared" si="1"/>
        <v>14938</v>
      </c>
      <c r="I5" s="100">
        <f t="shared" si="1"/>
        <v>15463</v>
      </c>
      <c r="J5" s="102">
        <f t="shared" si="1"/>
        <v>14847</v>
      </c>
      <c r="K5" s="100">
        <f t="shared" si="1"/>
        <v>15367</v>
      </c>
      <c r="L5" s="100">
        <f t="shared" si="1"/>
        <v>16195</v>
      </c>
      <c r="M5" s="100">
        <f t="shared" si="1"/>
        <v>17133.973999999998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7647</v>
      </c>
      <c r="F6" s="79">
        <v>8795</v>
      </c>
      <c r="G6" s="79">
        <v>10565</v>
      </c>
      <c r="H6" s="80">
        <v>13228</v>
      </c>
      <c r="I6" s="79">
        <v>13610</v>
      </c>
      <c r="J6" s="81">
        <v>13006</v>
      </c>
      <c r="K6" s="79">
        <v>14307</v>
      </c>
      <c r="L6" s="79">
        <v>15085</v>
      </c>
      <c r="M6" s="79">
        <v>15964.034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1090</v>
      </c>
      <c r="F7" s="93">
        <v>0</v>
      </c>
      <c r="G7" s="93">
        <v>0</v>
      </c>
      <c r="H7" s="94">
        <v>1710</v>
      </c>
      <c r="I7" s="93">
        <v>1853</v>
      </c>
      <c r="J7" s="95">
        <v>1841</v>
      </c>
      <c r="K7" s="93">
        <v>1060</v>
      </c>
      <c r="L7" s="93">
        <v>1110</v>
      </c>
      <c r="M7" s="93">
        <v>1169.9399999999998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1991</v>
      </c>
      <c r="F8" s="100">
        <f t="shared" ref="F8:M8" si="2">SUM(F9:F46)</f>
        <v>2827</v>
      </c>
      <c r="G8" s="100">
        <f t="shared" si="2"/>
        <v>12157</v>
      </c>
      <c r="H8" s="101">
        <f t="shared" si="2"/>
        <v>4213</v>
      </c>
      <c r="I8" s="100">
        <f t="shared" si="2"/>
        <v>27513</v>
      </c>
      <c r="J8" s="102">
        <f t="shared" si="2"/>
        <v>17440</v>
      </c>
      <c r="K8" s="100">
        <f t="shared" si="2"/>
        <v>4526</v>
      </c>
      <c r="L8" s="100">
        <f t="shared" si="2"/>
        <v>4602</v>
      </c>
      <c r="M8" s="100">
        <f t="shared" si="2"/>
        <v>4850.5079999999998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62</v>
      </c>
      <c r="F9" s="79">
        <v>75</v>
      </c>
      <c r="G9" s="79">
        <v>80</v>
      </c>
      <c r="H9" s="80">
        <v>33</v>
      </c>
      <c r="I9" s="79">
        <v>33</v>
      </c>
      <c r="J9" s="81">
        <v>54</v>
      </c>
      <c r="K9" s="79">
        <v>81</v>
      </c>
      <c r="L9" s="79">
        <v>61</v>
      </c>
      <c r="M9" s="79">
        <v>64.294000000000011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46</v>
      </c>
      <c r="F10" s="86">
        <v>0</v>
      </c>
      <c r="G10" s="86">
        <v>9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59</v>
      </c>
      <c r="F11" s="86">
        <v>52</v>
      </c>
      <c r="G11" s="86">
        <v>17</v>
      </c>
      <c r="H11" s="87">
        <v>148</v>
      </c>
      <c r="I11" s="86">
        <v>148</v>
      </c>
      <c r="J11" s="88">
        <v>9</v>
      </c>
      <c r="K11" s="86">
        <v>83</v>
      </c>
      <c r="L11" s="86">
        <v>171</v>
      </c>
      <c r="M11" s="86">
        <v>180.23400000000001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344</v>
      </c>
      <c r="F12" s="86">
        <v>499</v>
      </c>
      <c r="G12" s="86">
        <v>741</v>
      </c>
      <c r="H12" s="87">
        <v>804</v>
      </c>
      <c r="I12" s="86">
        <v>804</v>
      </c>
      <c r="J12" s="88">
        <v>1209</v>
      </c>
      <c r="K12" s="86">
        <v>1260</v>
      </c>
      <c r="L12" s="86">
        <v>1323</v>
      </c>
      <c r="M12" s="86">
        <v>1394.442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45</v>
      </c>
      <c r="F14" s="86">
        <v>53</v>
      </c>
      <c r="G14" s="86">
        <v>97</v>
      </c>
      <c r="H14" s="87">
        <v>162</v>
      </c>
      <c r="I14" s="86">
        <v>162</v>
      </c>
      <c r="J14" s="88">
        <v>253</v>
      </c>
      <c r="K14" s="86">
        <v>189</v>
      </c>
      <c r="L14" s="86">
        <v>166</v>
      </c>
      <c r="M14" s="86">
        <v>174.96400000000003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57</v>
      </c>
      <c r="F15" s="86">
        <v>64</v>
      </c>
      <c r="G15" s="86">
        <v>64</v>
      </c>
      <c r="H15" s="87">
        <v>214</v>
      </c>
      <c r="I15" s="86">
        <v>214</v>
      </c>
      <c r="J15" s="88">
        <v>75</v>
      </c>
      <c r="K15" s="86">
        <v>147</v>
      </c>
      <c r="L15" s="86">
        <v>152</v>
      </c>
      <c r="M15" s="86">
        <v>160.20800000000003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9213</v>
      </c>
      <c r="H17" s="87">
        <v>327</v>
      </c>
      <c r="I17" s="86">
        <v>23627</v>
      </c>
      <c r="J17" s="88">
        <v>12411</v>
      </c>
      <c r="K17" s="86">
        <v>202</v>
      </c>
      <c r="L17" s="86">
        <v>145</v>
      </c>
      <c r="M17" s="86">
        <v>152.83000000000001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4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2</v>
      </c>
      <c r="F23" s="86">
        <v>0</v>
      </c>
      <c r="G23" s="86">
        <v>0</v>
      </c>
      <c r="H23" s="87">
        <v>17</v>
      </c>
      <c r="I23" s="86">
        <v>17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4</v>
      </c>
      <c r="F24" s="86">
        <v>6</v>
      </c>
      <c r="G24" s="86">
        <v>2</v>
      </c>
      <c r="H24" s="87">
        <v>17</v>
      </c>
      <c r="I24" s="86">
        <v>17</v>
      </c>
      <c r="J24" s="88">
        <v>1</v>
      </c>
      <c r="K24" s="86">
        <v>10</v>
      </c>
      <c r="L24" s="86">
        <v>19</v>
      </c>
      <c r="M24" s="86">
        <v>20.026000000000003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13</v>
      </c>
      <c r="F29" s="86">
        <v>23</v>
      </c>
      <c r="G29" s="86">
        <v>23</v>
      </c>
      <c r="H29" s="87">
        <v>47</v>
      </c>
      <c r="I29" s="86">
        <v>47</v>
      </c>
      <c r="J29" s="88">
        <v>14</v>
      </c>
      <c r="K29" s="86">
        <v>31</v>
      </c>
      <c r="L29" s="86">
        <v>30</v>
      </c>
      <c r="M29" s="86">
        <v>31.62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2</v>
      </c>
      <c r="I32" s="86">
        <v>2</v>
      </c>
      <c r="J32" s="88">
        <v>2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4</v>
      </c>
      <c r="F37" s="86">
        <v>9</v>
      </c>
      <c r="G37" s="86">
        <v>33</v>
      </c>
      <c r="H37" s="87">
        <v>13</v>
      </c>
      <c r="I37" s="86">
        <v>13</v>
      </c>
      <c r="J37" s="88">
        <v>40</v>
      </c>
      <c r="K37" s="86">
        <v>26</v>
      </c>
      <c r="L37" s="86">
        <v>18</v>
      </c>
      <c r="M37" s="86">
        <v>18.972000000000001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151</v>
      </c>
      <c r="F38" s="86">
        <v>270</v>
      </c>
      <c r="G38" s="86">
        <v>103</v>
      </c>
      <c r="H38" s="87">
        <v>374</v>
      </c>
      <c r="I38" s="86">
        <v>374</v>
      </c>
      <c r="J38" s="88">
        <v>326</v>
      </c>
      <c r="K38" s="86">
        <v>338</v>
      </c>
      <c r="L38" s="86">
        <v>258</v>
      </c>
      <c r="M38" s="86">
        <v>271.93200000000002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66</v>
      </c>
      <c r="F39" s="86">
        <v>0</v>
      </c>
      <c r="G39" s="86">
        <v>0</v>
      </c>
      <c r="H39" s="87">
        <v>160</v>
      </c>
      <c r="I39" s="86">
        <v>160</v>
      </c>
      <c r="J39" s="88">
        <v>13</v>
      </c>
      <c r="K39" s="86">
        <v>0</v>
      </c>
      <c r="L39" s="86">
        <v>27</v>
      </c>
      <c r="M39" s="86">
        <v>28.458000000000002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894</v>
      </c>
      <c r="F42" s="86">
        <v>1385</v>
      </c>
      <c r="G42" s="86">
        <v>1507</v>
      </c>
      <c r="H42" s="87">
        <v>1520</v>
      </c>
      <c r="I42" s="86">
        <v>1520</v>
      </c>
      <c r="J42" s="88">
        <v>1834</v>
      </c>
      <c r="K42" s="86">
        <v>1801</v>
      </c>
      <c r="L42" s="86">
        <v>1891</v>
      </c>
      <c r="M42" s="86">
        <v>1993.114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126</v>
      </c>
      <c r="F43" s="86">
        <v>182</v>
      </c>
      <c r="G43" s="86">
        <v>85</v>
      </c>
      <c r="H43" s="87">
        <v>188</v>
      </c>
      <c r="I43" s="86">
        <v>188</v>
      </c>
      <c r="J43" s="88">
        <v>732</v>
      </c>
      <c r="K43" s="86">
        <v>153</v>
      </c>
      <c r="L43" s="86">
        <v>172</v>
      </c>
      <c r="M43" s="86">
        <v>181.28800000000001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69</v>
      </c>
      <c r="F44" s="86">
        <v>65</v>
      </c>
      <c r="G44" s="86">
        <v>76</v>
      </c>
      <c r="H44" s="87">
        <v>123</v>
      </c>
      <c r="I44" s="86">
        <v>123</v>
      </c>
      <c r="J44" s="88">
        <v>313</v>
      </c>
      <c r="K44" s="86">
        <v>50</v>
      </c>
      <c r="L44" s="86">
        <v>54</v>
      </c>
      <c r="M44" s="86">
        <v>56.916000000000004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49</v>
      </c>
      <c r="F45" s="86">
        <v>140</v>
      </c>
      <c r="G45" s="86">
        <v>82</v>
      </c>
      <c r="H45" s="87">
        <v>64</v>
      </c>
      <c r="I45" s="86">
        <v>64</v>
      </c>
      <c r="J45" s="88">
        <v>154</v>
      </c>
      <c r="K45" s="86">
        <v>155</v>
      </c>
      <c r="L45" s="86">
        <v>115</v>
      </c>
      <c r="M45" s="86">
        <v>121.21000000000001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25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9</v>
      </c>
      <c r="F47" s="100">
        <f t="shared" ref="F47:M47" si="3">SUM(F48:F49)</f>
        <v>11</v>
      </c>
      <c r="G47" s="100">
        <f t="shared" si="3"/>
        <v>9</v>
      </c>
      <c r="H47" s="101">
        <f t="shared" si="3"/>
        <v>5</v>
      </c>
      <c r="I47" s="100">
        <f t="shared" si="3"/>
        <v>5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9</v>
      </c>
      <c r="F48" s="79">
        <v>11</v>
      </c>
      <c r="G48" s="79">
        <v>9</v>
      </c>
      <c r="H48" s="80">
        <v>5</v>
      </c>
      <c r="I48" s="79">
        <v>5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3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3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3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219</v>
      </c>
      <c r="F77" s="72">
        <f t="shared" ref="F77:M77" si="13">F78+F81+F84+F85+F86+F87+F88</f>
        <v>174</v>
      </c>
      <c r="G77" s="72">
        <f t="shared" si="13"/>
        <v>303</v>
      </c>
      <c r="H77" s="73">
        <f t="shared" si="13"/>
        <v>282</v>
      </c>
      <c r="I77" s="72">
        <f t="shared" si="13"/>
        <v>366</v>
      </c>
      <c r="J77" s="74">
        <f t="shared" si="13"/>
        <v>320</v>
      </c>
      <c r="K77" s="72">
        <f t="shared" si="13"/>
        <v>345</v>
      </c>
      <c r="L77" s="72">
        <f t="shared" si="13"/>
        <v>196</v>
      </c>
      <c r="M77" s="72">
        <f t="shared" si="13"/>
        <v>206.584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219</v>
      </c>
      <c r="F81" s="86">
        <f t="shared" ref="F81:M81" si="15">SUM(F82:F83)</f>
        <v>174</v>
      </c>
      <c r="G81" s="86">
        <f t="shared" si="15"/>
        <v>303</v>
      </c>
      <c r="H81" s="87">
        <f t="shared" si="15"/>
        <v>282</v>
      </c>
      <c r="I81" s="86">
        <f t="shared" si="15"/>
        <v>366</v>
      </c>
      <c r="J81" s="88">
        <f t="shared" si="15"/>
        <v>320</v>
      </c>
      <c r="K81" s="86">
        <f t="shared" si="15"/>
        <v>345</v>
      </c>
      <c r="L81" s="86">
        <f t="shared" si="15"/>
        <v>196</v>
      </c>
      <c r="M81" s="86">
        <f t="shared" si="15"/>
        <v>206.584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219</v>
      </c>
      <c r="F83" s="93">
        <v>174</v>
      </c>
      <c r="G83" s="93">
        <v>303</v>
      </c>
      <c r="H83" s="94">
        <v>282</v>
      </c>
      <c r="I83" s="93">
        <v>366</v>
      </c>
      <c r="J83" s="95">
        <v>320</v>
      </c>
      <c r="K83" s="93">
        <v>345</v>
      </c>
      <c r="L83" s="93">
        <v>196</v>
      </c>
      <c r="M83" s="93">
        <v>206.584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10956</v>
      </c>
      <c r="F92" s="46">
        <f t="shared" ref="F92:M92" si="16">F4+F51+F77+F90</f>
        <v>11807</v>
      </c>
      <c r="G92" s="46">
        <f t="shared" si="16"/>
        <v>23037</v>
      </c>
      <c r="H92" s="47">
        <f t="shared" si="16"/>
        <v>19438</v>
      </c>
      <c r="I92" s="46">
        <f t="shared" si="16"/>
        <v>43347</v>
      </c>
      <c r="J92" s="48">
        <f t="shared" si="16"/>
        <v>32607</v>
      </c>
      <c r="K92" s="46">
        <f t="shared" si="16"/>
        <v>20238</v>
      </c>
      <c r="L92" s="46">
        <f t="shared" si="16"/>
        <v>20993</v>
      </c>
      <c r="M92" s="46">
        <f t="shared" si="16"/>
        <v>22191.065999999995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66"/>
  </sheetPr>
  <dimension ref="A1:AA247"/>
  <sheetViews>
    <sheetView showGridLines="0" workbookViewId="0">
      <selection activeCell="E25" sqref="E25:E27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51" customFormat="1" ht="15.75" customHeight="1" x14ac:dyDescent="0.2">
      <c r="A1" s="1" t="s">
        <v>168</v>
      </c>
      <c r="B1" s="2"/>
      <c r="C1" s="50"/>
      <c r="D1" s="50"/>
      <c r="E1" s="50"/>
      <c r="F1" s="50"/>
      <c r="G1" s="50"/>
      <c r="H1" s="50"/>
      <c r="I1" s="50"/>
      <c r="J1" s="50"/>
      <c r="K1" s="50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  <c r="Z3" s="54" t="s">
        <v>32</v>
      </c>
    </row>
    <row r="4" spans="1:27" s="14" customFormat="1" ht="12.75" customHeight="1" x14ac:dyDescent="0.25">
      <c r="A4" s="25"/>
      <c r="B4" s="55" t="s">
        <v>131</v>
      </c>
      <c r="C4" s="33">
        <v>57629</v>
      </c>
      <c r="D4" s="33">
        <v>55986</v>
      </c>
      <c r="E4" s="33">
        <v>64720</v>
      </c>
      <c r="F4" s="27">
        <v>67856</v>
      </c>
      <c r="G4" s="28">
        <v>70504</v>
      </c>
      <c r="H4" s="29">
        <v>70504</v>
      </c>
      <c r="I4" s="33">
        <v>69915</v>
      </c>
      <c r="J4" s="33">
        <v>73601</v>
      </c>
      <c r="K4" s="33">
        <v>77581.650000000009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138</v>
      </c>
      <c r="C5" s="33">
        <v>24350</v>
      </c>
      <c r="D5" s="33">
        <v>23043</v>
      </c>
      <c r="E5" s="33">
        <v>26993</v>
      </c>
      <c r="F5" s="32">
        <v>35460</v>
      </c>
      <c r="G5" s="33">
        <v>36668</v>
      </c>
      <c r="H5" s="34">
        <v>31668</v>
      </c>
      <c r="I5" s="33">
        <v>39225</v>
      </c>
      <c r="J5" s="33">
        <v>40673</v>
      </c>
      <c r="K5" s="33">
        <v>42905.407999999996</v>
      </c>
      <c r="Z5" s="53">
        <f t="shared" si="0"/>
        <v>1</v>
      </c>
      <c r="AA5" s="30">
        <v>2</v>
      </c>
    </row>
    <row r="6" spans="1:27" s="14" customFormat="1" ht="12.75" customHeight="1" x14ac:dyDescent="0.25">
      <c r="A6" s="25"/>
      <c r="B6" s="56" t="s">
        <v>139</v>
      </c>
      <c r="C6" s="33">
        <v>15779</v>
      </c>
      <c r="D6" s="33">
        <v>20495</v>
      </c>
      <c r="E6" s="33">
        <v>24138</v>
      </c>
      <c r="F6" s="32">
        <v>51987</v>
      </c>
      <c r="G6" s="33">
        <v>53578</v>
      </c>
      <c r="H6" s="34">
        <v>50520</v>
      </c>
      <c r="I6" s="33">
        <v>48338</v>
      </c>
      <c r="J6" s="33">
        <v>44378</v>
      </c>
      <c r="K6" s="33">
        <v>41757.914000000004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140</v>
      </c>
      <c r="C7" s="33">
        <v>10956</v>
      </c>
      <c r="D7" s="33">
        <v>11807</v>
      </c>
      <c r="E7" s="33">
        <v>23037</v>
      </c>
      <c r="F7" s="32">
        <v>19438</v>
      </c>
      <c r="G7" s="33">
        <v>43347</v>
      </c>
      <c r="H7" s="34">
        <v>32607</v>
      </c>
      <c r="I7" s="33">
        <v>20238</v>
      </c>
      <c r="J7" s="33">
        <v>20993</v>
      </c>
      <c r="K7" s="33">
        <v>22191.065999999995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141</v>
      </c>
      <c r="C8" s="33">
        <v>7135</v>
      </c>
      <c r="D8" s="33">
        <v>6513</v>
      </c>
      <c r="E8" s="33">
        <v>12709</v>
      </c>
      <c r="F8" s="32">
        <v>20919</v>
      </c>
      <c r="G8" s="33">
        <v>20347</v>
      </c>
      <c r="H8" s="34">
        <v>15558</v>
      </c>
      <c r="I8" s="33">
        <v>24677</v>
      </c>
      <c r="J8" s="33">
        <v>25819</v>
      </c>
      <c r="K8" s="33">
        <v>27231.453999999998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142</v>
      </c>
      <c r="C9" s="33">
        <v>0</v>
      </c>
      <c r="D9" s="33">
        <v>0</v>
      </c>
      <c r="E9" s="33">
        <v>0</v>
      </c>
      <c r="F9" s="32">
        <v>0</v>
      </c>
      <c r="G9" s="33">
        <v>0</v>
      </c>
      <c r="H9" s="34">
        <v>0</v>
      </c>
      <c r="I9" s="33">
        <v>0</v>
      </c>
      <c r="J9" s="33">
        <v>0</v>
      </c>
      <c r="K9" s="33">
        <v>0</v>
      </c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143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144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145</v>
      </c>
      <c r="C12" s="33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132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133</v>
      </c>
      <c r="C14" s="33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134</v>
      </c>
      <c r="C15" s="33">
        <v>0</v>
      </c>
      <c r="D15" s="33">
        <v>0</v>
      </c>
      <c r="E15" s="33">
        <v>0</v>
      </c>
      <c r="F15" s="32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135</v>
      </c>
      <c r="C16" s="33">
        <v>0</v>
      </c>
      <c r="D16" s="33">
        <v>0</v>
      </c>
      <c r="E16" s="33">
        <v>0</v>
      </c>
      <c r="F16" s="32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136</v>
      </c>
      <c r="C17" s="33">
        <v>0</v>
      </c>
      <c r="D17" s="33">
        <v>0</v>
      </c>
      <c r="E17" s="33">
        <v>0</v>
      </c>
      <c r="F17" s="32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137</v>
      </c>
      <c r="C18" s="33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115849</v>
      </c>
      <c r="D19" s="46">
        <f t="shared" ref="D19:K19" si="1">SUM(D4:D18)</f>
        <v>117844</v>
      </c>
      <c r="E19" s="46">
        <f t="shared" si="1"/>
        <v>151597</v>
      </c>
      <c r="F19" s="47">
        <f t="shared" si="1"/>
        <v>195660</v>
      </c>
      <c r="G19" s="46">
        <f t="shared" si="1"/>
        <v>224444</v>
      </c>
      <c r="H19" s="48">
        <f t="shared" si="1"/>
        <v>200857</v>
      </c>
      <c r="I19" s="46">
        <f t="shared" si="1"/>
        <v>202393</v>
      </c>
      <c r="J19" s="46">
        <f t="shared" si="1"/>
        <v>205464</v>
      </c>
      <c r="K19" s="46">
        <f t="shared" si="1"/>
        <v>211667.492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184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129</v>
      </c>
      <c r="F3" s="17" t="s">
        <v>128</v>
      </c>
      <c r="G3" s="17" t="s">
        <v>127</v>
      </c>
      <c r="H3" s="173" t="s">
        <v>122</v>
      </c>
      <c r="I3" s="174"/>
      <c r="J3" s="175"/>
      <c r="K3" s="17" t="s">
        <v>125</v>
      </c>
      <c r="L3" s="17" t="s">
        <v>130</v>
      </c>
      <c r="M3" s="17" t="s">
        <v>126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7108</v>
      </c>
      <c r="F4" s="72">
        <f t="shared" ref="F4:M4" si="0">F5+F8+F47</f>
        <v>6462</v>
      </c>
      <c r="G4" s="72">
        <f t="shared" si="0"/>
        <v>11930</v>
      </c>
      <c r="H4" s="73">
        <f t="shared" si="0"/>
        <v>20512</v>
      </c>
      <c r="I4" s="72">
        <f t="shared" si="0"/>
        <v>19592</v>
      </c>
      <c r="J4" s="74">
        <f t="shared" si="0"/>
        <v>14804</v>
      </c>
      <c r="K4" s="72">
        <f t="shared" si="0"/>
        <v>23797</v>
      </c>
      <c r="L4" s="72">
        <f t="shared" si="0"/>
        <v>25456</v>
      </c>
      <c r="M4" s="72">
        <f t="shared" si="0"/>
        <v>26848.851999999999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6247</v>
      </c>
      <c r="F5" s="100">
        <f t="shared" ref="F5:M5" si="1">SUM(F6:F7)</f>
        <v>5972</v>
      </c>
      <c r="G5" s="100">
        <f t="shared" si="1"/>
        <v>8084</v>
      </c>
      <c r="H5" s="101">
        <f t="shared" si="1"/>
        <v>13687</v>
      </c>
      <c r="I5" s="100">
        <f t="shared" si="1"/>
        <v>12767</v>
      </c>
      <c r="J5" s="102">
        <f t="shared" si="1"/>
        <v>11467</v>
      </c>
      <c r="K5" s="100">
        <f t="shared" si="1"/>
        <v>20903</v>
      </c>
      <c r="L5" s="100">
        <f t="shared" si="1"/>
        <v>21946</v>
      </c>
      <c r="M5" s="100">
        <f t="shared" si="1"/>
        <v>23149.311999999998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5344</v>
      </c>
      <c r="F6" s="79">
        <v>5972</v>
      </c>
      <c r="G6" s="79">
        <v>8084</v>
      </c>
      <c r="H6" s="80">
        <v>13238</v>
      </c>
      <c r="I6" s="79">
        <v>12318</v>
      </c>
      <c r="J6" s="81">
        <v>10758</v>
      </c>
      <c r="K6" s="79">
        <v>20676</v>
      </c>
      <c r="L6" s="79">
        <v>21708</v>
      </c>
      <c r="M6" s="79">
        <v>22898.46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903</v>
      </c>
      <c r="F7" s="93">
        <v>0</v>
      </c>
      <c r="G7" s="93">
        <v>0</v>
      </c>
      <c r="H7" s="94">
        <v>449</v>
      </c>
      <c r="I7" s="93">
        <v>449</v>
      </c>
      <c r="J7" s="95">
        <v>709</v>
      </c>
      <c r="K7" s="93">
        <v>227</v>
      </c>
      <c r="L7" s="93">
        <v>238</v>
      </c>
      <c r="M7" s="93">
        <v>250.852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859</v>
      </c>
      <c r="F8" s="100">
        <f t="shared" ref="F8:M8" si="2">SUM(F9:F46)</f>
        <v>486</v>
      </c>
      <c r="G8" s="100">
        <f t="shared" si="2"/>
        <v>3843</v>
      </c>
      <c r="H8" s="101">
        <f t="shared" si="2"/>
        <v>6821</v>
      </c>
      <c r="I8" s="100">
        <f t="shared" si="2"/>
        <v>6821</v>
      </c>
      <c r="J8" s="102">
        <f t="shared" si="2"/>
        <v>3337</v>
      </c>
      <c r="K8" s="100">
        <f t="shared" si="2"/>
        <v>2894</v>
      </c>
      <c r="L8" s="100">
        <f t="shared" si="2"/>
        <v>3510</v>
      </c>
      <c r="M8" s="100">
        <f t="shared" si="2"/>
        <v>3699.54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82</v>
      </c>
      <c r="F9" s="79">
        <v>41</v>
      </c>
      <c r="G9" s="79">
        <v>15</v>
      </c>
      <c r="H9" s="80">
        <v>50</v>
      </c>
      <c r="I9" s="79">
        <v>50</v>
      </c>
      <c r="J9" s="81">
        <v>35</v>
      </c>
      <c r="K9" s="79">
        <v>0</v>
      </c>
      <c r="L9" s="79">
        <v>29</v>
      </c>
      <c r="M9" s="79">
        <v>30.566000000000003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0</v>
      </c>
      <c r="G10" s="86">
        <v>0</v>
      </c>
      <c r="H10" s="87">
        <v>0</v>
      </c>
      <c r="I10" s="86">
        <v>0</v>
      </c>
      <c r="J10" s="88">
        <v>35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10</v>
      </c>
      <c r="F11" s="86">
        <v>3</v>
      </c>
      <c r="G11" s="86">
        <v>37</v>
      </c>
      <c r="H11" s="87">
        <v>54</v>
      </c>
      <c r="I11" s="86">
        <v>54</v>
      </c>
      <c r="J11" s="88">
        <v>226</v>
      </c>
      <c r="K11" s="86">
        <v>104</v>
      </c>
      <c r="L11" s="86">
        <v>131</v>
      </c>
      <c r="M11" s="86">
        <v>138.07400000000001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21</v>
      </c>
      <c r="M12" s="86">
        <v>22.134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12</v>
      </c>
      <c r="F14" s="86">
        <v>0</v>
      </c>
      <c r="G14" s="86">
        <v>8</v>
      </c>
      <c r="H14" s="87">
        <v>6</v>
      </c>
      <c r="I14" s="86">
        <v>6</v>
      </c>
      <c r="J14" s="88">
        <v>16</v>
      </c>
      <c r="K14" s="86">
        <v>42</v>
      </c>
      <c r="L14" s="86">
        <v>133</v>
      </c>
      <c r="M14" s="86">
        <v>140.18199999999999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80</v>
      </c>
      <c r="F15" s="86">
        <v>10</v>
      </c>
      <c r="G15" s="86">
        <v>6</v>
      </c>
      <c r="H15" s="87">
        <v>108</v>
      </c>
      <c r="I15" s="86">
        <v>108</v>
      </c>
      <c r="J15" s="88">
        <v>20</v>
      </c>
      <c r="K15" s="86">
        <v>103</v>
      </c>
      <c r="L15" s="86">
        <v>103</v>
      </c>
      <c r="M15" s="86">
        <v>108.562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1</v>
      </c>
      <c r="H16" s="87">
        <v>623</v>
      </c>
      <c r="I16" s="86">
        <v>623</v>
      </c>
      <c r="J16" s="88">
        <v>32</v>
      </c>
      <c r="K16" s="86">
        <v>165</v>
      </c>
      <c r="L16" s="86">
        <v>177</v>
      </c>
      <c r="M16" s="86">
        <v>186.55799999999999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3397</v>
      </c>
      <c r="H17" s="87">
        <v>4928</v>
      </c>
      <c r="I17" s="86">
        <v>4928</v>
      </c>
      <c r="J17" s="88">
        <v>1959</v>
      </c>
      <c r="K17" s="86">
        <v>1179</v>
      </c>
      <c r="L17" s="86">
        <v>839</v>
      </c>
      <c r="M17" s="86">
        <v>884.30600000000004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0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52</v>
      </c>
      <c r="L23" s="86">
        <v>55</v>
      </c>
      <c r="M23" s="86">
        <v>57.970000000000006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2</v>
      </c>
      <c r="F24" s="86">
        <v>5</v>
      </c>
      <c r="G24" s="86">
        <v>1</v>
      </c>
      <c r="H24" s="87">
        <v>0</v>
      </c>
      <c r="I24" s="86">
        <v>0</v>
      </c>
      <c r="J24" s="88">
        <v>4</v>
      </c>
      <c r="K24" s="86">
        <v>0</v>
      </c>
      <c r="L24" s="86">
        <v>20</v>
      </c>
      <c r="M24" s="86">
        <v>21.080000000000002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4</v>
      </c>
      <c r="F29" s="86">
        <v>3</v>
      </c>
      <c r="G29" s="86">
        <v>5</v>
      </c>
      <c r="H29" s="87">
        <v>36</v>
      </c>
      <c r="I29" s="86">
        <v>36</v>
      </c>
      <c r="J29" s="88">
        <v>14</v>
      </c>
      <c r="K29" s="86">
        <v>10</v>
      </c>
      <c r="L29" s="86">
        <v>30</v>
      </c>
      <c r="M29" s="86">
        <v>31.620000000000005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1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</v>
      </c>
      <c r="F32" s="86">
        <v>0</v>
      </c>
      <c r="G32" s="86">
        <v>0</v>
      </c>
      <c r="H32" s="87">
        <v>0</v>
      </c>
      <c r="I32" s="86">
        <v>0</v>
      </c>
      <c r="J32" s="88">
        <v>3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9</v>
      </c>
      <c r="H37" s="87">
        <v>11</v>
      </c>
      <c r="I37" s="86">
        <v>11</v>
      </c>
      <c r="J37" s="88">
        <v>57</v>
      </c>
      <c r="K37" s="86">
        <v>0</v>
      </c>
      <c r="L37" s="86">
        <v>96</v>
      </c>
      <c r="M37" s="86">
        <v>101.18400000000001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14</v>
      </c>
      <c r="F38" s="86">
        <v>48</v>
      </c>
      <c r="G38" s="86">
        <v>46</v>
      </c>
      <c r="H38" s="87">
        <v>446</v>
      </c>
      <c r="I38" s="86">
        <v>446</v>
      </c>
      <c r="J38" s="88">
        <v>148</v>
      </c>
      <c r="K38" s="86">
        <v>140</v>
      </c>
      <c r="L38" s="86">
        <v>205</v>
      </c>
      <c r="M38" s="86">
        <v>216.07000000000002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414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143</v>
      </c>
      <c r="F42" s="86">
        <v>312</v>
      </c>
      <c r="G42" s="86">
        <v>184</v>
      </c>
      <c r="H42" s="87">
        <v>371</v>
      </c>
      <c r="I42" s="86">
        <v>371</v>
      </c>
      <c r="J42" s="88">
        <v>450</v>
      </c>
      <c r="K42" s="86">
        <v>795</v>
      </c>
      <c r="L42" s="86">
        <v>1223</v>
      </c>
      <c r="M42" s="86">
        <v>1289.0419999999999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65</v>
      </c>
      <c r="F43" s="86">
        <v>55</v>
      </c>
      <c r="G43" s="86">
        <v>111</v>
      </c>
      <c r="H43" s="87">
        <v>60</v>
      </c>
      <c r="I43" s="86">
        <v>60</v>
      </c>
      <c r="J43" s="88">
        <v>215</v>
      </c>
      <c r="K43" s="86">
        <v>170</v>
      </c>
      <c r="L43" s="86">
        <v>151</v>
      </c>
      <c r="M43" s="86">
        <v>159.154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16</v>
      </c>
      <c r="F44" s="86">
        <v>9</v>
      </c>
      <c r="G44" s="86">
        <v>19</v>
      </c>
      <c r="H44" s="87">
        <v>92</v>
      </c>
      <c r="I44" s="86">
        <v>92</v>
      </c>
      <c r="J44" s="88">
        <v>123</v>
      </c>
      <c r="K44" s="86">
        <v>114</v>
      </c>
      <c r="L44" s="86">
        <v>238</v>
      </c>
      <c r="M44" s="86">
        <v>250.852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15</v>
      </c>
      <c r="F45" s="86">
        <v>0</v>
      </c>
      <c r="G45" s="86">
        <v>0</v>
      </c>
      <c r="H45" s="87">
        <v>36</v>
      </c>
      <c r="I45" s="86">
        <v>36</v>
      </c>
      <c r="J45" s="88">
        <v>0</v>
      </c>
      <c r="K45" s="86">
        <v>20</v>
      </c>
      <c r="L45" s="86">
        <v>59</v>
      </c>
      <c r="M45" s="86">
        <v>62.186000000000007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3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2</v>
      </c>
      <c r="F47" s="100">
        <f t="shared" ref="F47:M47" si="3">SUM(F48:F49)</f>
        <v>4</v>
      </c>
      <c r="G47" s="100">
        <f t="shared" si="3"/>
        <v>3</v>
      </c>
      <c r="H47" s="101">
        <f t="shared" si="3"/>
        <v>4</v>
      </c>
      <c r="I47" s="100">
        <f t="shared" si="3"/>
        <v>4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2</v>
      </c>
      <c r="F48" s="79">
        <v>4</v>
      </c>
      <c r="G48" s="79">
        <v>3</v>
      </c>
      <c r="H48" s="80">
        <v>4</v>
      </c>
      <c r="I48" s="79">
        <v>4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4</v>
      </c>
      <c r="H51" s="73">
        <f t="shared" si="4"/>
        <v>0</v>
      </c>
      <c r="I51" s="72">
        <f t="shared" si="4"/>
        <v>0</v>
      </c>
      <c r="J51" s="74">
        <f t="shared" si="4"/>
        <v>6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4</v>
      </c>
      <c r="H73" s="87">
        <f t="shared" si="12"/>
        <v>0</v>
      </c>
      <c r="I73" s="86">
        <f t="shared" si="12"/>
        <v>0</v>
      </c>
      <c r="J73" s="88">
        <f t="shared" si="12"/>
        <v>6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4</v>
      </c>
      <c r="H75" s="94">
        <v>0</v>
      </c>
      <c r="I75" s="93">
        <v>0</v>
      </c>
      <c r="J75" s="95">
        <v>6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27</v>
      </c>
      <c r="F77" s="72">
        <f t="shared" ref="F77:M77" si="13">F78+F81+F84+F85+F86+F87+F88</f>
        <v>51</v>
      </c>
      <c r="G77" s="72">
        <f t="shared" si="13"/>
        <v>775</v>
      </c>
      <c r="H77" s="73">
        <f t="shared" si="13"/>
        <v>407</v>
      </c>
      <c r="I77" s="72">
        <f t="shared" si="13"/>
        <v>755</v>
      </c>
      <c r="J77" s="74">
        <f t="shared" si="13"/>
        <v>748</v>
      </c>
      <c r="K77" s="72">
        <f t="shared" si="13"/>
        <v>880</v>
      </c>
      <c r="L77" s="72">
        <f t="shared" si="13"/>
        <v>363</v>
      </c>
      <c r="M77" s="72">
        <f t="shared" si="13"/>
        <v>382.60200000000003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27</v>
      </c>
      <c r="F81" s="86">
        <f t="shared" ref="F81:M81" si="15">SUM(F82:F83)</f>
        <v>51</v>
      </c>
      <c r="G81" s="86">
        <f t="shared" si="15"/>
        <v>462</v>
      </c>
      <c r="H81" s="87">
        <f t="shared" si="15"/>
        <v>407</v>
      </c>
      <c r="I81" s="86">
        <f t="shared" si="15"/>
        <v>755</v>
      </c>
      <c r="J81" s="88">
        <f t="shared" si="15"/>
        <v>748</v>
      </c>
      <c r="K81" s="86">
        <f t="shared" si="15"/>
        <v>880</v>
      </c>
      <c r="L81" s="86">
        <f t="shared" si="15"/>
        <v>363</v>
      </c>
      <c r="M81" s="86">
        <f t="shared" si="15"/>
        <v>382.60200000000003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27</v>
      </c>
      <c r="F83" s="93">
        <v>51</v>
      </c>
      <c r="G83" s="93">
        <v>462</v>
      </c>
      <c r="H83" s="94">
        <v>407</v>
      </c>
      <c r="I83" s="93">
        <v>755</v>
      </c>
      <c r="J83" s="95">
        <v>748</v>
      </c>
      <c r="K83" s="93">
        <v>880</v>
      </c>
      <c r="L83" s="93">
        <v>363</v>
      </c>
      <c r="M83" s="93">
        <v>382.60200000000003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313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7135</v>
      </c>
      <c r="F92" s="46">
        <f t="shared" ref="F92:M92" si="16">F4+F51+F77+F90</f>
        <v>6513</v>
      </c>
      <c r="G92" s="46">
        <f t="shared" si="16"/>
        <v>12709</v>
      </c>
      <c r="H92" s="47">
        <f t="shared" si="16"/>
        <v>20919</v>
      </c>
      <c r="I92" s="46">
        <f t="shared" si="16"/>
        <v>20347</v>
      </c>
      <c r="J92" s="48">
        <f t="shared" si="16"/>
        <v>15558</v>
      </c>
      <c r="K92" s="46">
        <f t="shared" si="16"/>
        <v>24677</v>
      </c>
      <c r="L92" s="46">
        <f t="shared" si="16"/>
        <v>25819</v>
      </c>
      <c r="M92" s="46">
        <f t="shared" si="16"/>
        <v>27231.453999999998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66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169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</row>
    <row r="4" spans="1:27" s="23" customFormat="1" ht="12.75" customHeight="1" x14ac:dyDescent="0.25">
      <c r="A4" s="18"/>
      <c r="B4" s="19" t="s">
        <v>6</v>
      </c>
      <c r="C4" s="20">
        <f>SUM(C5:C7)</f>
        <v>114255</v>
      </c>
      <c r="D4" s="20">
        <f t="shared" ref="D4:K4" si="0">SUM(D5:D7)</f>
        <v>115915</v>
      </c>
      <c r="E4" s="20">
        <f t="shared" si="0"/>
        <v>146221</v>
      </c>
      <c r="F4" s="21">
        <f t="shared" si="0"/>
        <v>193033</v>
      </c>
      <c r="G4" s="20">
        <f t="shared" si="0"/>
        <v>212067</v>
      </c>
      <c r="H4" s="22">
        <f t="shared" si="0"/>
        <v>187503</v>
      </c>
      <c r="I4" s="20">
        <f t="shared" si="0"/>
        <v>198302</v>
      </c>
      <c r="J4" s="20">
        <f t="shared" si="0"/>
        <v>203373</v>
      </c>
      <c r="K4" s="20">
        <f t="shared" si="0"/>
        <v>209465.45200000002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76923</v>
      </c>
      <c r="D5" s="28">
        <v>76651</v>
      </c>
      <c r="E5" s="28">
        <v>93682</v>
      </c>
      <c r="F5" s="27">
        <v>117985</v>
      </c>
      <c r="G5" s="28">
        <v>120246</v>
      </c>
      <c r="H5" s="29">
        <v>117023</v>
      </c>
      <c r="I5" s="28">
        <v>140766</v>
      </c>
      <c r="J5" s="28">
        <v>148649</v>
      </c>
      <c r="K5" s="29">
        <v>156839.88200000001</v>
      </c>
      <c r="AA5" s="30">
        <v>2</v>
      </c>
    </row>
    <row r="6" spans="1:27" s="14" customFormat="1" ht="12.75" customHeight="1" x14ac:dyDescent="0.25">
      <c r="A6" s="31"/>
      <c r="B6" s="26" t="s">
        <v>9</v>
      </c>
      <c r="C6" s="32">
        <v>37262</v>
      </c>
      <c r="D6" s="33">
        <v>38112</v>
      </c>
      <c r="E6" s="33">
        <v>52415</v>
      </c>
      <c r="F6" s="32">
        <v>74968</v>
      </c>
      <c r="G6" s="33">
        <v>91741</v>
      </c>
      <c r="H6" s="34">
        <v>70462</v>
      </c>
      <c r="I6" s="33">
        <v>57522</v>
      </c>
      <c r="J6" s="33">
        <v>54710</v>
      </c>
      <c r="K6" s="34">
        <v>52610.814000000006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70</v>
      </c>
      <c r="D7" s="36">
        <v>1152</v>
      </c>
      <c r="E7" s="36">
        <v>124</v>
      </c>
      <c r="F7" s="35">
        <v>80</v>
      </c>
      <c r="G7" s="36">
        <v>80</v>
      </c>
      <c r="H7" s="37">
        <v>18</v>
      </c>
      <c r="I7" s="36">
        <v>14</v>
      </c>
      <c r="J7" s="36">
        <v>14</v>
      </c>
      <c r="K7" s="37">
        <v>14.756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267</v>
      </c>
      <c r="D8" s="20">
        <f t="shared" ref="D8:K8" si="1">SUM(D9:D15)</f>
        <v>292</v>
      </c>
      <c r="E8" s="20">
        <f t="shared" si="1"/>
        <v>351</v>
      </c>
      <c r="F8" s="21">
        <f t="shared" si="1"/>
        <v>301</v>
      </c>
      <c r="G8" s="20">
        <f t="shared" si="1"/>
        <v>301</v>
      </c>
      <c r="H8" s="22">
        <f t="shared" si="1"/>
        <v>234</v>
      </c>
      <c r="I8" s="20">
        <f t="shared" si="1"/>
        <v>634</v>
      </c>
      <c r="J8" s="20">
        <f t="shared" si="1"/>
        <v>656</v>
      </c>
      <c r="K8" s="20">
        <f t="shared" si="1"/>
        <v>691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6</v>
      </c>
      <c r="F10" s="32">
        <v>0</v>
      </c>
      <c r="G10" s="33">
        <v>0</v>
      </c>
      <c r="H10" s="34">
        <v>6</v>
      </c>
      <c r="I10" s="33">
        <v>8</v>
      </c>
      <c r="J10" s="33">
        <v>10</v>
      </c>
      <c r="K10" s="34">
        <v>11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101</v>
      </c>
      <c r="G11" s="33">
        <v>101</v>
      </c>
      <c r="H11" s="34">
        <v>80</v>
      </c>
      <c r="I11" s="33">
        <v>376</v>
      </c>
      <c r="J11" s="33">
        <v>396</v>
      </c>
      <c r="K11" s="34">
        <v>417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102</v>
      </c>
      <c r="D14" s="33">
        <v>62</v>
      </c>
      <c r="E14" s="33">
        <v>37</v>
      </c>
      <c r="F14" s="32">
        <v>0</v>
      </c>
      <c r="G14" s="33">
        <v>0</v>
      </c>
      <c r="H14" s="34">
        <v>12</v>
      </c>
      <c r="I14" s="33">
        <v>50</v>
      </c>
      <c r="J14" s="33">
        <v>50</v>
      </c>
      <c r="K14" s="34">
        <v>53</v>
      </c>
    </row>
    <row r="15" spans="1:27" s="14" customFormat="1" ht="12.75" customHeight="1" x14ac:dyDescent="0.25">
      <c r="A15" s="25"/>
      <c r="B15" s="26" t="s">
        <v>20</v>
      </c>
      <c r="C15" s="35">
        <v>165</v>
      </c>
      <c r="D15" s="36">
        <v>230</v>
      </c>
      <c r="E15" s="36">
        <v>308</v>
      </c>
      <c r="F15" s="35">
        <v>200</v>
      </c>
      <c r="G15" s="36">
        <v>200</v>
      </c>
      <c r="H15" s="37">
        <v>136</v>
      </c>
      <c r="I15" s="36">
        <v>200</v>
      </c>
      <c r="J15" s="36">
        <v>200</v>
      </c>
      <c r="K15" s="37">
        <v>210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1320</v>
      </c>
      <c r="D16" s="20">
        <f t="shared" ref="D16:K16" si="2">SUM(D17:D23)</f>
        <v>1637</v>
      </c>
      <c r="E16" s="20">
        <f t="shared" si="2"/>
        <v>5025</v>
      </c>
      <c r="F16" s="21">
        <f t="shared" si="2"/>
        <v>2326</v>
      </c>
      <c r="G16" s="20">
        <f t="shared" si="2"/>
        <v>12076</v>
      </c>
      <c r="H16" s="22">
        <f t="shared" si="2"/>
        <v>13120</v>
      </c>
      <c r="I16" s="20">
        <f t="shared" si="2"/>
        <v>3457</v>
      </c>
      <c r="J16" s="20">
        <f t="shared" si="2"/>
        <v>1435</v>
      </c>
      <c r="K16" s="20">
        <f t="shared" si="2"/>
        <v>1511.0400000000002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1320</v>
      </c>
      <c r="D18" s="33">
        <v>1628</v>
      </c>
      <c r="E18" s="33">
        <v>4606</v>
      </c>
      <c r="F18" s="32">
        <v>2300</v>
      </c>
      <c r="G18" s="33">
        <v>8654</v>
      </c>
      <c r="H18" s="34">
        <v>8971</v>
      </c>
      <c r="I18" s="33">
        <v>3419</v>
      </c>
      <c r="J18" s="33">
        <v>1396</v>
      </c>
      <c r="K18" s="34">
        <v>1469.4740000000002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9</v>
      </c>
      <c r="E23" s="36">
        <v>419</v>
      </c>
      <c r="F23" s="35">
        <v>26</v>
      </c>
      <c r="G23" s="36">
        <v>3422</v>
      </c>
      <c r="H23" s="37">
        <v>4149</v>
      </c>
      <c r="I23" s="36">
        <v>38</v>
      </c>
      <c r="J23" s="36">
        <v>39</v>
      </c>
      <c r="K23" s="37">
        <v>41.566000000000003</v>
      </c>
    </row>
    <row r="24" spans="1:11" s="14" customFormat="1" ht="12.75" customHeight="1" x14ac:dyDescent="0.25">
      <c r="A24" s="25"/>
      <c r="B24" s="39" t="s">
        <v>29</v>
      </c>
      <c r="C24" s="20">
        <v>7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115849</v>
      </c>
      <c r="D26" s="46">
        <f t="shared" ref="D26:K26" si="3">+D4+D8+D16+D24</f>
        <v>117844</v>
      </c>
      <c r="E26" s="46">
        <f t="shared" si="3"/>
        <v>151597</v>
      </c>
      <c r="F26" s="47">
        <f t="shared" si="3"/>
        <v>195660</v>
      </c>
      <c r="G26" s="46">
        <f t="shared" si="3"/>
        <v>224444</v>
      </c>
      <c r="H26" s="48">
        <f t="shared" si="3"/>
        <v>200857</v>
      </c>
      <c r="I26" s="46">
        <f t="shared" si="3"/>
        <v>202393</v>
      </c>
      <c r="J26" s="46">
        <f t="shared" si="3"/>
        <v>205464</v>
      </c>
      <c r="K26" s="46">
        <f t="shared" si="3"/>
        <v>211667.49200000003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A247"/>
  <sheetViews>
    <sheetView showGridLines="0" workbookViewId="0">
      <selection activeCell="C43" sqref="C43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170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  <c r="Z3" s="54" t="s">
        <v>32</v>
      </c>
    </row>
    <row r="4" spans="1:27" s="14" customFormat="1" ht="12.75" customHeight="1" x14ac:dyDescent="0.25">
      <c r="A4" s="25"/>
      <c r="B4" s="56" t="s">
        <v>146</v>
      </c>
      <c r="C4" s="33">
        <v>7056</v>
      </c>
      <c r="D4" s="33">
        <v>8146</v>
      </c>
      <c r="E4" s="33">
        <v>9031</v>
      </c>
      <c r="F4" s="27">
        <v>8463</v>
      </c>
      <c r="G4" s="28">
        <v>9126</v>
      </c>
      <c r="H4" s="29">
        <v>9126</v>
      </c>
      <c r="I4" s="33">
        <v>8982</v>
      </c>
      <c r="J4" s="33">
        <v>9576</v>
      </c>
      <c r="K4" s="33">
        <v>10100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147</v>
      </c>
      <c r="C5" s="33">
        <v>8307</v>
      </c>
      <c r="D5" s="33">
        <v>2981</v>
      </c>
      <c r="E5" s="33">
        <v>4962</v>
      </c>
      <c r="F5" s="32">
        <v>5628</v>
      </c>
      <c r="G5" s="33">
        <v>5873</v>
      </c>
      <c r="H5" s="34">
        <v>5873</v>
      </c>
      <c r="I5" s="33">
        <v>4389</v>
      </c>
      <c r="J5" s="33">
        <v>4589</v>
      </c>
      <c r="K5" s="33">
        <v>4842.3960000000006</v>
      </c>
      <c r="Z5" s="53">
        <f t="shared" si="0"/>
        <v>1</v>
      </c>
      <c r="AA5" s="30">
        <v>3</v>
      </c>
    </row>
    <row r="6" spans="1:27" s="14" customFormat="1" ht="12.75" customHeight="1" x14ac:dyDescent="0.25">
      <c r="A6" s="25"/>
      <c r="B6" s="56" t="s">
        <v>148</v>
      </c>
      <c r="C6" s="33">
        <v>12853</v>
      </c>
      <c r="D6" s="33">
        <v>13508</v>
      </c>
      <c r="E6" s="33">
        <v>18040</v>
      </c>
      <c r="F6" s="32">
        <v>18717</v>
      </c>
      <c r="G6" s="33">
        <v>19026</v>
      </c>
      <c r="H6" s="34">
        <v>18570</v>
      </c>
      <c r="I6" s="33">
        <v>19946</v>
      </c>
      <c r="J6" s="33">
        <v>21111</v>
      </c>
      <c r="K6" s="33">
        <v>22263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149</v>
      </c>
      <c r="C7" s="33">
        <v>13228</v>
      </c>
      <c r="D7" s="33">
        <v>14535</v>
      </c>
      <c r="E7" s="33">
        <v>14512</v>
      </c>
      <c r="F7" s="32">
        <v>17459</v>
      </c>
      <c r="G7" s="33">
        <v>16630</v>
      </c>
      <c r="H7" s="34">
        <v>15280</v>
      </c>
      <c r="I7" s="33">
        <v>18217</v>
      </c>
      <c r="J7" s="33">
        <v>19007</v>
      </c>
      <c r="K7" s="33">
        <v>20012.02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150</v>
      </c>
      <c r="C8" s="33">
        <v>16185</v>
      </c>
      <c r="D8" s="33">
        <v>16816</v>
      </c>
      <c r="E8" s="33">
        <v>18175</v>
      </c>
      <c r="F8" s="32">
        <v>17589</v>
      </c>
      <c r="G8" s="33">
        <v>19849</v>
      </c>
      <c r="H8" s="34">
        <v>21655</v>
      </c>
      <c r="I8" s="33">
        <v>18381</v>
      </c>
      <c r="J8" s="33">
        <v>19318</v>
      </c>
      <c r="K8" s="33">
        <v>20364.234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57629</v>
      </c>
      <c r="D19" s="46">
        <f t="shared" ref="D19:K19" si="1">SUM(D4:D18)</f>
        <v>55986</v>
      </c>
      <c r="E19" s="46">
        <f t="shared" si="1"/>
        <v>64720</v>
      </c>
      <c r="F19" s="47">
        <f t="shared" si="1"/>
        <v>67856</v>
      </c>
      <c r="G19" s="46">
        <f t="shared" si="1"/>
        <v>70504</v>
      </c>
      <c r="H19" s="48">
        <f t="shared" si="1"/>
        <v>70504</v>
      </c>
      <c r="I19" s="46">
        <f t="shared" si="1"/>
        <v>69915</v>
      </c>
      <c r="J19" s="46">
        <f t="shared" si="1"/>
        <v>73601</v>
      </c>
      <c r="K19" s="46">
        <f t="shared" si="1"/>
        <v>77581.649999999994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</row>
    <row r="4" spans="1:27" s="23" customFormat="1" ht="12.75" customHeight="1" x14ac:dyDescent="0.25">
      <c r="A4" s="18"/>
      <c r="B4" s="19" t="s">
        <v>6</v>
      </c>
      <c r="C4" s="20">
        <f>SUM(C5:C7)</f>
        <v>56607</v>
      </c>
      <c r="D4" s="20">
        <f t="shared" ref="D4:K4" si="0">SUM(D5:D7)</f>
        <v>55149</v>
      </c>
      <c r="E4" s="20">
        <f t="shared" si="0"/>
        <v>62335</v>
      </c>
      <c r="F4" s="21">
        <f t="shared" si="0"/>
        <v>66863</v>
      </c>
      <c r="G4" s="20">
        <f t="shared" si="0"/>
        <v>68950</v>
      </c>
      <c r="H4" s="22">
        <f t="shared" si="0"/>
        <v>68988</v>
      </c>
      <c r="I4" s="20">
        <f t="shared" si="0"/>
        <v>68597</v>
      </c>
      <c r="J4" s="20">
        <f t="shared" si="0"/>
        <v>72587</v>
      </c>
      <c r="K4" s="20">
        <f t="shared" si="0"/>
        <v>76511.768000000011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27272</v>
      </c>
      <c r="D5" s="28">
        <v>26155</v>
      </c>
      <c r="E5" s="28">
        <v>32121</v>
      </c>
      <c r="F5" s="27">
        <v>38854</v>
      </c>
      <c r="G5" s="28">
        <v>37501</v>
      </c>
      <c r="H5" s="29">
        <v>37501</v>
      </c>
      <c r="I5" s="28">
        <v>40159</v>
      </c>
      <c r="J5" s="28">
        <v>43106</v>
      </c>
      <c r="K5" s="29">
        <v>45447.598000000005</v>
      </c>
      <c r="AA5" s="30">
        <v>3</v>
      </c>
    </row>
    <row r="6" spans="1:27" s="14" customFormat="1" ht="12.75" customHeight="1" x14ac:dyDescent="0.25">
      <c r="A6" s="31"/>
      <c r="B6" s="26" t="s">
        <v>9</v>
      </c>
      <c r="C6" s="32">
        <v>29312</v>
      </c>
      <c r="D6" s="33">
        <v>28968</v>
      </c>
      <c r="E6" s="33">
        <v>30184</v>
      </c>
      <c r="F6" s="32">
        <v>27973</v>
      </c>
      <c r="G6" s="33">
        <v>31413</v>
      </c>
      <c r="H6" s="34">
        <v>31478</v>
      </c>
      <c r="I6" s="33">
        <v>28438</v>
      </c>
      <c r="J6" s="33">
        <v>29481</v>
      </c>
      <c r="K6" s="34">
        <v>31064.17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23</v>
      </c>
      <c r="D7" s="36">
        <v>26</v>
      </c>
      <c r="E7" s="36">
        <v>30</v>
      </c>
      <c r="F7" s="35">
        <v>36</v>
      </c>
      <c r="G7" s="36">
        <v>36</v>
      </c>
      <c r="H7" s="37">
        <v>9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267</v>
      </c>
      <c r="D8" s="20">
        <f t="shared" ref="D8:K8" si="1">SUM(D9:D15)</f>
        <v>292</v>
      </c>
      <c r="E8" s="20">
        <f t="shared" si="1"/>
        <v>130</v>
      </c>
      <c r="F8" s="21">
        <f t="shared" si="1"/>
        <v>301</v>
      </c>
      <c r="G8" s="20">
        <f t="shared" si="1"/>
        <v>301</v>
      </c>
      <c r="H8" s="22">
        <f t="shared" si="1"/>
        <v>180</v>
      </c>
      <c r="I8" s="20">
        <f t="shared" si="1"/>
        <v>634</v>
      </c>
      <c r="J8" s="20">
        <f t="shared" si="1"/>
        <v>656</v>
      </c>
      <c r="K8" s="20">
        <f t="shared" si="1"/>
        <v>691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6</v>
      </c>
      <c r="F10" s="32">
        <v>0</v>
      </c>
      <c r="G10" s="33">
        <v>0</v>
      </c>
      <c r="H10" s="34">
        <v>6</v>
      </c>
      <c r="I10" s="33">
        <v>8</v>
      </c>
      <c r="J10" s="33">
        <v>10</v>
      </c>
      <c r="K10" s="34">
        <v>11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101</v>
      </c>
      <c r="G11" s="33">
        <v>101</v>
      </c>
      <c r="H11" s="34">
        <v>80</v>
      </c>
      <c r="I11" s="33">
        <v>376</v>
      </c>
      <c r="J11" s="33">
        <v>396</v>
      </c>
      <c r="K11" s="34">
        <v>417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102</v>
      </c>
      <c r="D14" s="33">
        <v>62</v>
      </c>
      <c r="E14" s="33">
        <v>37</v>
      </c>
      <c r="F14" s="32">
        <v>0</v>
      </c>
      <c r="G14" s="33">
        <v>0</v>
      </c>
      <c r="H14" s="34">
        <v>12</v>
      </c>
      <c r="I14" s="33">
        <v>50</v>
      </c>
      <c r="J14" s="33">
        <v>50</v>
      </c>
      <c r="K14" s="34">
        <v>53</v>
      </c>
    </row>
    <row r="15" spans="1:27" s="14" customFormat="1" ht="12.75" customHeight="1" x14ac:dyDescent="0.25">
      <c r="A15" s="25"/>
      <c r="B15" s="26" t="s">
        <v>20</v>
      </c>
      <c r="C15" s="35">
        <v>165</v>
      </c>
      <c r="D15" s="36">
        <v>230</v>
      </c>
      <c r="E15" s="36">
        <v>87</v>
      </c>
      <c r="F15" s="35">
        <v>200</v>
      </c>
      <c r="G15" s="36">
        <v>200</v>
      </c>
      <c r="H15" s="37">
        <v>82</v>
      </c>
      <c r="I15" s="36">
        <v>200</v>
      </c>
      <c r="J15" s="36">
        <v>200</v>
      </c>
      <c r="K15" s="37">
        <v>210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748</v>
      </c>
      <c r="D16" s="20">
        <f t="shared" ref="D16:K16" si="2">SUM(D17:D23)</f>
        <v>545</v>
      </c>
      <c r="E16" s="20">
        <f t="shared" si="2"/>
        <v>2255</v>
      </c>
      <c r="F16" s="21">
        <f t="shared" si="2"/>
        <v>692</v>
      </c>
      <c r="G16" s="20">
        <f t="shared" si="2"/>
        <v>1253</v>
      </c>
      <c r="H16" s="22">
        <f t="shared" si="2"/>
        <v>1336</v>
      </c>
      <c r="I16" s="20">
        <f t="shared" si="2"/>
        <v>684</v>
      </c>
      <c r="J16" s="20">
        <f t="shared" si="2"/>
        <v>358</v>
      </c>
      <c r="K16" s="20">
        <f t="shared" si="2"/>
        <v>378.88199999999995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748</v>
      </c>
      <c r="D18" s="33">
        <v>536</v>
      </c>
      <c r="E18" s="33">
        <v>2149</v>
      </c>
      <c r="F18" s="32">
        <v>692</v>
      </c>
      <c r="G18" s="33">
        <v>1253</v>
      </c>
      <c r="H18" s="34">
        <v>1336</v>
      </c>
      <c r="I18" s="33">
        <v>674</v>
      </c>
      <c r="J18" s="33">
        <v>348</v>
      </c>
      <c r="K18" s="34">
        <v>367.88199999999995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9</v>
      </c>
      <c r="E23" s="36">
        <v>106</v>
      </c>
      <c r="F23" s="35">
        <v>0</v>
      </c>
      <c r="G23" s="36">
        <v>0</v>
      </c>
      <c r="H23" s="37">
        <v>0</v>
      </c>
      <c r="I23" s="36">
        <v>10</v>
      </c>
      <c r="J23" s="36">
        <v>10</v>
      </c>
      <c r="K23" s="37">
        <v>11</v>
      </c>
    </row>
    <row r="24" spans="1:11" s="14" customFormat="1" ht="12.75" customHeight="1" x14ac:dyDescent="0.25">
      <c r="A24" s="25"/>
      <c r="B24" s="39" t="s">
        <v>29</v>
      </c>
      <c r="C24" s="20">
        <v>7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57629</v>
      </c>
      <c r="D26" s="46">
        <f t="shared" ref="D26:K26" si="3">+D4+D8+D16+D24</f>
        <v>55986</v>
      </c>
      <c r="E26" s="46">
        <f t="shared" si="3"/>
        <v>64720</v>
      </c>
      <c r="F26" s="47">
        <f t="shared" si="3"/>
        <v>67856</v>
      </c>
      <c r="G26" s="46">
        <f t="shared" si="3"/>
        <v>70504</v>
      </c>
      <c r="H26" s="48">
        <f t="shared" si="3"/>
        <v>70504</v>
      </c>
      <c r="I26" s="46">
        <f t="shared" si="3"/>
        <v>69915</v>
      </c>
      <c r="J26" s="46">
        <f t="shared" si="3"/>
        <v>73601</v>
      </c>
      <c r="K26" s="46">
        <f t="shared" si="3"/>
        <v>77581.650000000009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172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  <c r="Z3" s="54" t="s">
        <v>32</v>
      </c>
    </row>
    <row r="4" spans="1:27" s="14" customFormat="1" ht="12.75" customHeight="1" x14ac:dyDescent="0.25">
      <c r="A4" s="25"/>
      <c r="B4" s="56" t="s">
        <v>151</v>
      </c>
      <c r="C4" s="33">
        <v>1204</v>
      </c>
      <c r="D4" s="33">
        <v>1361</v>
      </c>
      <c r="E4" s="33">
        <v>1348</v>
      </c>
      <c r="F4" s="27">
        <v>1563</v>
      </c>
      <c r="G4" s="28">
        <v>1698</v>
      </c>
      <c r="H4" s="29">
        <v>1698</v>
      </c>
      <c r="I4" s="33">
        <v>1569</v>
      </c>
      <c r="J4" s="33">
        <v>1833</v>
      </c>
      <c r="K4" s="33">
        <v>1932.9640000000002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152</v>
      </c>
      <c r="C5" s="33">
        <v>2818</v>
      </c>
      <c r="D5" s="33">
        <v>3319</v>
      </c>
      <c r="E5" s="33">
        <v>4547</v>
      </c>
      <c r="F5" s="32">
        <v>4567</v>
      </c>
      <c r="G5" s="33">
        <v>4716</v>
      </c>
      <c r="H5" s="34">
        <v>4716</v>
      </c>
      <c r="I5" s="33">
        <v>5474</v>
      </c>
      <c r="J5" s="33">
        <v>5442</v>
      </c>
      <c r="K5" s="33">
        <v>5740.3820000000005</v>
      </c>
      <c r="Z5" s="53">
        <f t="shared" si="0"/>
        <v>1</v>
      </c>
      <c r="AA5" s="30">
        <v>4</v>
      </c>
    </row>
    <row r="6" spans="1:27" s="14" customFormat="1" ht="12.75" customHeight="1" x14ac:dyDescent="0.25">
      <c r="A6" s="25"/>
      <c r="B6" s="56" t="s">
        <v>153</v>
      </c>
      <c r="C6" s="33">
        <v>2969</v>
      </c>
      <c r="D6" s="33">
        <v>3059</v>
      </c>
      <c r="E6" s="33">
        <v>3961</v>
      </c>
      <c r="F6" s="32">
        <v>5082</v>
      </c>
      <c r="G6" s="33">
        <v>5159</v>
      </c>
      <c r="H6" s="34">
        <v>5159</v>
      </c>
      <c r="I6" s="33">
        <v>5292</v>
      </c>
      <c r="J6" s="33">
        <v>5633</v>
      </c>
      <c r="K6" s="33">
        <v>5943.6760000000004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154</v>
      </c>
      <c r="C7" s="33">
        <v>8458</v>
      </c>
      <c r="D7" s="33">
        <v>5263</v>
      </c>
      <c r="E7" s="33">
        <v>6675</v>
      </c>
      <c r="F7" s="32">
        <v>7678</v>
      </c>
      <c r="G7" s="33">
        <v>8133</v>
      </c>
      <c r="H7" s="34">
        <v>8133</v>
      </c>
      <c r="I7" s="33">
        <v>8661</v>
      </c>
      <c r="J7" s="33">
        <v>8719</v>
      </c>
      <c r="K7" s="33">
        <v>9197.8000000000011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155</v>
      </c>
      <c r="C8" s="33">
        <v>8901</v>
      </c>
      <c r="D8" s="33">
        <v>10041</v>
      </c>
      <c r="E8" s="33">
        <v>10462</v>
      </c>
      <c r="F8" s="32">
        <v>16570</v>
      </c>
      <c r="G8" s="33">
        <v>16962</v>
      </c>
      <c r="H8" s="34">
        <v>11962</v>
      </c>
      <c r="I8" s="33">
        <v>18229</v>
      </c>
      <c r="J8" s="33">
        <v>19046</v>
      </c>
      <c r="K8" s="33">
        <v>20090.585999999999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24350</v>
      </c>
      <c r="D19" s="46">
        <f t="shared" ref="D19:K19" si="1">SUM(D4:D18)</f>
        <v>23043</v>
      </c>
      <c r="E19" s="46">
        <f t="shared" si="1"/>
        <v>26993</v>
      </c>
      <c r="F19" s="47">
        <f t="shared" si="1"/>
        <v>35460</v>
      </c>
      <c r="G19" s="46">
        <f t="shared" si="1"/>
        <v>36668</v>
      </c>
      <c r="H19" s="48">
        <f t="shared" si="1"/>
        <v>31668</v>
      </c>
      <c r="I19" s="46">
        <f t="shared" si="1"/>
        <v>39225</v>
      </c>
      <c r="J19" s="46">
        <f t="shared" si="1"/>
        <v>40673</v>
      </c>
      <c r="K19" s="46">
        <f t="shared" si="1"/>
        <v>42905.407999999996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</row>
    <row r="4" spans="1:27" s="23" customFormat="1" ht="12.75" customHeight="1" x14ac:dyDescent="0.25">
      <c r="A4" s="18"/>
      <c r="B4" s="19" t="s">
        <v>6</v>
      </c>
      <c r="C4" s="20">
        <f>SUM(C5:C7)</f>
        <v>24251</v>
      </c>
      <c r="D4" s="20">
        <f t="shared" ref="D4:K4" si="0">SUM(D5:D7)</f>
        <v>22591</v>
      </c>
      <c r="E4" s="20">
        <f t="shared" si="0"/>
        <v>25897</v>
      </c>
      <c r="F4" s="21">
        <f t="shared" si="0"/>
        <v>35145</v>
      </c>
      <c r="G4" s="20">
        <f t="shared" si="0"/>
        <v>36330</v>
      </c>
      <c r="H4" s="22">
        <f t="shared" si="0"/>
        <v>31285</v>
      </c>
      <c r="I4" s="20">
        <f t="shared" si="0"/>
        <v>38321</v>
      </c>
      <c r="J4" s="20">
        <f t="shared" si="0"/>
        <v>40322</v>
      </c>
      <c r="K4" s="20">
        <f t="shared" si="0"/>
        <v>42535.453999999998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20738</v>
      </c>
      <c r="D5" s="28">
        <v>18832</v>
      </c>
      <c r="E5" s="28">
        <v>22146</v>
      </c>
      <c r="F5" s="27">
        <v>26215</v>
      </c>
      <c r="G5" s="28">
        <v>28738</v>
      </c>
      <c r="H5" s="29">
        <v>27899</v>
      </c>
      <c r="I5" s="28">
        <v>33263</v>
      </c>
      <c r="J5" s="28">
        <v>34974</v>
      </c>
      <c r="K5" s="29">
        <v>36897.511999999995</v>
      </c>
      <c r="AA5" s="30">
        <v>4</v>
      </c>
    </row>
    <row r="6" spans="1:27" s="14" customFormat="1" ht="12.75" customHeight="1" x14ac:dyDescent="0.25">
      <c r="A6" s="31"/>
      <c r="B6" s="26" t="s">
        <v>9</v>
      </c>
      <c r="C6" s="32">
        <v>3487</v>
      </c>
      <c r="D6" s="33">
        <v>3732</v>
      </c>
      <c r="E6" s="33">
        <v>3720</v>
      </c>
      <c r="F6" s="32">
        <v>8906</v>
      </c>
      <c r="G6" s="33">
        <v>7568</v>
      </c>
      <c r="H6" s="34">
        <v>3381</v>
      </c>
      <c r="I6" s="33">
        <v>5058</v>
      </c>
      <c r="J6" s="33">
        <v>5348</v>
      </c>
      <c r="K6" s="34">
        <v>5637.942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26</v>
      </c>
      <c r="D7" s="36">
        <v>27</v>
      </c>
      <c r="E7" s="36">
        <v>31</v>
      </c>
      <c r="F7" s="35">
        <v>24</v>
      </c>
      <c r="G7" s="36">
        <v>24</v>
      </c>
      <c r="H7" s="37">
        <v>5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210</v>
      </c>
      <c r="F8" s="21">
        <f t="shared" si="1"/>
        <v>0</v>
      </c>
      <c r="G8" s="20">
        <f t="shared" si="1"/>
        <v>0</v>
      </c>
      <c r="H8" s="22">
        <f t="shared" si="1"/>
        <v>43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210</v>
      </c>
      <c r="F15" s="35">
        <v>0</v>
      </c>
      <c r="G15" s="36">
        <v>0</v>
      </c>
      <c r="H15" s="37">
        <v>43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99</v>
      </c>
      <c r="D16" s="20">
        <f t="shared" ref="D16:K16" si="2">SUM(D17:D23)</f>
        <v>452</v>
      </c>
      <c r="E16" s="20">
        <f t="shared" si="2"/>
        <v>886</v>
      </c>
      <c r="F16" s="21">
        <f t="shared" si="2"/>
        <v>315</v>
      </c>
      <c r="G16" s="20">
        <f t="shared" si="2"/>
        <v>338</v>
      </c>
      <c r="H16" s="22">
        <f t="shared" si="2"/>
        <v>340</v>
      </c>
      <c r="I16" s="20">
        <f t="shared" si="2"/>
        <v>904</v>
      </c>
      <c r="J16" s="20">
        <f t="shared" si="2"/>
        <v>351</v>
      </c>
      <c r="K16" s="20">
        <f t="shared" si="2"/>
        <v>369.95400000000001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99</v>
      </c>
      <c r="D18" s="33">
        <v>452</v>
      </c>
      <c r="E18" s="33">
        <v>886</v>
      </c>
      <c r="F18" s="32">
        <v>315</v>
      </c>
      <c r="G18" s="33">
        <v>338</v>
      </c>
      <c r="H18" s="34">
        <v>340</v>
      </c>
      <c r="I18" s="33">
        <v>904</v>
      </c>
      <c r="J18" s="33">
        <v>351</v>
      </c>
      <c r="K18" s="34">
        <v>369.95400000000001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24350</v>
      </c>
      <c r="D26" s="46">
        <f t="shared" ref="D26:K26" si="3">+D4+D8+D16+D24</f>
        <v>23043</v>
      </c>
      <c r="E26" s="46">
        <f t="shared" si="3"/>
        <v>26993</v>
      </c>
      <c r="F26" s="47">
        <f t="shared" si="3"/>
        <v>35460</v>
      </c>
      <c r="G26" s="46">
        <f t="shared" si="3"/>
        <v>36668</v>
      </c>
      <c r="H26" s="48">
        <f t="shared" si="3"/>
        <v>31668</v>
      </c>
      <c r="I26" s="46">
        <f t="shared" si="3"/>
        <v>39225</v>
      </c>
      <c r="J26" s="46">
        <f t="shared" si="3"/>
        <v>40673</v>
      </c>
      <c r="K26" s="46">
        <f t="shared" si="3"/>
        <v>42905.407999999996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A247"/>
  <sheetViews>
    <sheetView showGridLines="0" workbookViewId="0">
      <selection activeCellId="1" sqref="D41 A1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173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  <c r="Z3" s="54" t="s">
        <v>32</v>
      </c>
    </row>
    <row r="4" spans="1:27" s="14" customFormat="1" ht="12.75" customHeight="1" x14ac:dyDescent="0.25">
      <c r="A4" s="25"/>
      <c r="B4" s="56" t="s">
        <v>151</v>
      </c>
      <c r="C4" s="33">
        <v>1300</v>
      </c>
      <c r="D4" s="33">
        <v>912</v>
      </c>
      <c r="E4" s="33">
        <v>535</v>
      </c>
      <c r="F4" s="27">
        <v>1615</v>
      </c>
      <c r="G4" s="28">
        <v>1547</v>
      </c>
      <c r="H4" s="29">
        <v>1547</v>
      </c>
      <c r="I4" s="33">
        <v>1782</v>
      </c>
      <c r="J4" s="33">
        <v>1748</v>
      </c>
      <c r="K4" s="33">
        <v>1839.02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156</v>
      </c>
      <c r="C5" s="33">
        <v>5992</v>
      </c>
      <c r="D5" s="33">
        <v>5506</v>
      </c>
      <c r="E5" s="33">
        <v>5746</v>
      </c>
      <c r="F5" s="32">
        <v>7879</v>
      </c>
      <c r="G5" s="33">
        <v>7583</v>
      </c>
      <c r="H5" s="34">
        <v>7583</v>
      </c>
      <c r="I5" s="33">
        <v>8478</v>
      </c>
      <c r="J5" s="33">
        <v>8722</v>
      </c>
      <c r="K5" s="33">
        <v>9204.44</v>
      </c>
      <c r="Z5" s="53">
        <f t="shared" si="0"/>
        <v>1</v>
      </c>
      <c r="AA5" s="30">
        <v>5</v>
      </c>
    </row>
    <row r="6" spans="1:27" s="14" customFormat="1" ht="12.75" customHeight="1" x14ac:dyDescent="0.25">
      <c r="A6" s="25"/>
      <c r="B6" s="56" t="s">
        <v>157</v>
      </c>
      <c r="C6" s="33">
        <v>8458</v>
      </c>
      <c r="D6" s="33">
        <v>9278</v>
      </c>
      <c r="E6" s="33">
        <v>11623</v>
      </c>
      <c r="F6" s="32">
        <v>34444</v>
      </c>
      <c r="G6" s="33">
        <v>36501</v>
      </c>
      <c r="H6" s="34">
        <v>33443</v>
      </c>
      <c r="I6" s="33">
        <v>28600</v>
      </c>
      <c r="J6" s="33">
        <v>23953</v>
      </c>
      <c r="K6" s="33">
        <v>20208.98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158</v>
      </c>
      <c r="C7" s="33">
        <v>29</v>
      </c>
      <c r="D7" s="33">
        <v>1168</v>
      </c>
      <c r="E7" s="33">
        <v>3637</v>
      </c>
      <c r="F7" s="32">
        <v>4690</v>
      </c>
      <c r="G7" s="33">
        <v>5108</v>
      </c>
      <c r="H7" s="34">
        <v>5108</v>
      </c>
      <c r="I7" s="33">
        <v>5257</v>
      </c>
      <c r="J7" s="33">
        <v>5411</v>
      </c>
      <c r="K7" s="33">
        <v>5707.68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159</v>
      </c>
      <c r="C8" s="33">
        <v>0</v>
      </c>
      <c r="D8" s="33">
        <v>3631</v>
      </c>
      <c r="E8" s="33">
        <v>2597</v>
      </c>
      <c r="F8" s="32">
        <v>3359</v>
      </c>
      <c r="G8" s="33">
        <v>2839</v>
      </c>
      <c r="H8" s="34">
        <v>2839</v>
      </c>
      <c r="I8" s="33">
        <v>4221</v>
      </c>
      <c r="J8" s="33">
        <v>4544</v>
      </c>
      <c r="K8" s="33">
        <v>4797.7939999999999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15779</v>
      </c>
      <c r="D19" s="46">
        <f t="shared" ref="D19:K19" si="1">SUM(D4:D18)</f>
        <v>20495</v>
      </c>
      <c r="E19" s="46">
        <f t="shared" si="1"/>
        <v>24138</v>
      </c>
      <c r="F19" s="47">
        <f t="shared" si="1"/>
        <v>51987</v>
      </c>
      <c r="G19" s="46">
        <f t="shared" si="1"/>
        <v>53578</v>
      </c>
      <c r="H19" s="48">
        <f t="shared" si="1"/>
        <v>50520</v>
      </c>
      <c r="I19" s="46">
        <f t="shared" si="1"/>
        <v>48338</v>
      </c>
      <c r="J19" s="46">
        <f t="shared" si="1"/>
        <v>44378</v>
      </c>
      <c r="K19" s="46">
        <f t="shared" si="1"/>
        <v>41757.914000000004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129</v>
      </c>
      <c r="D3" s="17" t="s">
        <v>128</v>
      </c>
      <c r="E3" s="17" t="s">
        <v>127</v>
      </c>
      <c r="F3" s="173" t="s">
        <v>122</v>
      </c>
      <c r="G3" s="174"/>
      <c r="H3" s="175"/>
      <c r="I3" s="17" t="s">
        <v>125</v>
      </c>
      <c r="J3" s="17" t="s">
        <v>130</v>
      </c>
      <c r="K3" s="17" t="s">
        <v>126</v>
      </c>
    </row>
    <row r="4" spans="1:27" s="23" customFormat="1" ht="12.75" customHeight="1" x14ac:dyDescent="0.25">
      <c r="A4" s="18"/>
      <c r="B4" s="19" t="s">
        <v>6</v>
      </c>
      <c r="C4" s="20">
        <f>SUM(C5:C7)</f>
        <v>15552</v>
      </c>
      <c r="D4" s="20">
        <f t="shared" ref="D4:K4" si="0">SUM(D5:D7)</f>
        <v>20080</v>
      </c>
      <c r="E4" s="20">
        <f t="shared" si="0"/>
        <v>23328</v>
      </c>
      <c r="F4" s="21">
        <f t="shared" si="0"/>
        <v>51357</v>
      </c>
      <c r="G4" s="20">
        <f t="shared" si="0"/>
        <v>44214</v>
      </c>
      <c r="H4" s="22">
        <f t="shared" si="0"/>
        <v>40139</v>
      </c>
      <c r="I4" s="20">
        <f t="shared" si="0"/>
        <v>47694</v>
      </c>
      <c r="J4" s="20">
        <f t="shared" si="0"/>
        <v>44211</v>
      </c>
      <c r="K4" s="20">
        <f t="shared" si="0"/>
        <v>41584.896000000008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13929</v>
      </c>
      <c r="D5" s="28">
        <v>16897</v>
      </c>
      <c r="E5" s="28">
        <v>20766</v>
      </c>
      <c r="F5" s="27">
        <v>24291</v>
      </c>
      <c r="G5" s="28">
        <v>25777</v>
      </c>
      <c r="H5" s="29">
        <v>25309</v>
      </c>
      <c r="I5" s="28">
        <v>31074</v>
      </c>
      <c r="J5" s="28">
        <v>32428</v>
      </c>
      <c r="K5" s="29">
        <v>34211.486000000004</v>
      </c>
      <c r="AA5" s="30">
        <v>5</v>
      </c>
    </row>
    <row r="6" spans="1:27" s="14" customFormat="1" ht="12.75" customHeight="1" x14ac:dyDescent="0.25">
      <c r="A6" s="31"/>
      <c r="B6" s="26" t="s">
        <v>9</v>
      </c>
      <c r="C6" s="32">
        <v>1613</v>
      </c>
      <c r="D6" s="33">
        <v>2099</v>
      </c>
      <c r="E6" s="33">
        <v>2511</v>
      </c>
      <c r="F6" s="32">
        <v>27055</v>
      </c>
      <c r="G6" s="33">
        <v>18426</v>
      </c>
      <c r="H6" s="34">
        <v>14826</v>
      </c>
      <c r="I6" s="33">
        <v>16606</v>
      </c>
      <c r="J6" s="33">
        <v>11769</v>
      </c>
      <c r="K6" s="34">
        <v>7358.6540000000023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10</v>
      </c>
      <c r="D7" s="36">
        <v>1084</v>
      </c>
      <c r="E7" s="36">
        <v>51</v>
      </c>
      <c r="F7" s="35">
        <v>11</v>
      </c>
      <c r="G7" s="36">
        <v>11</v>
      </c>
      <c r="H7" s="37">
        <v>4</v>
      </c>
      <c r="I7" s="36">
        <v>14</v>
      </c>
      <c r="J7" s="36">
        <v>14</v>
      </c>
      <c r="K7" s="37">
        <v>14.756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4</v>
      </c>
      <c r="F8" s="21">
        <f t="shared" si="1"/>
        <v>0</v>
      </c>
      <c r="G8" s="20">
        <f t="shared" si="1"/>
        <v>0</v>
      </c>
      <c r="H8" s="22">
        <f t="shared" si="1"/>
        <v>5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4</v>
      </c>
      <c r="F15" s="35">
        <v>0</v>
      </c>
      <c r="G15" s="36">
        <v>0</v>
      </c>
      <c r="H15" s="37">
        <v>5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227</v>
      </c>
      <c r="D16" s="20">
        <f t="shared" ref="D16:K16" si="2">SUM(D17:D23)</f>
        <v>415</v>
      </c>
      <c r="E16" s="20">
        <f t="shared" si="2"/>
        <v>806</v>
      </c>
      <c r="F16" s="21">
        <f t="shared" si="2"/>
        <v>630</v>
      </c>
      <c r="G16" s="20">
        <f t="shared" si="2"/>
        <v>9364</v>
      </c>
      <c r="H16" s="22">
        <f t="shared" si="2"/>
        <v>10376</v>
      </c>
      <c r="I16" s="20">
        <f t="shared" si="2"/>
        <v>644</v>
      </c>
      <c r="J16" s="20">
        <f t="shared" si="2"/>
        <v>167</v>
      </c>
      <c r="K16" s="20">
        <f t="shared" si="2"/>
        <v>173.018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227</v>
      </c>
      <c r="D18" s="33">
        <v>415</v>
      </c>
      <c r="E18" s="33">
        <v>806</v>
      </c>
      <c r="F18" s="32">
        <v>604</v>
      </c>
      <c r="G18" s="33">
        <v>5942</v>
      </c>
      <c r="H18" s="34">
        <v>6227</v>
      </c>
      <c r="I18" s="33">
        <v>616</v>
      </c>
      <c r="J18" s="33">
        <v>138</v>
      </c>
      <c r="K18" s="34">
        <v>142.452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26</v>
      </c>
      <c r="G23" s="36">
        <v>3422</v>
      </c>
      <c r="H23" s="37">
        <v>4149</v>
      </c>
      <c r="I23" s="36">
        <v>28</v>
      </c>
      <c r="J23" s="36">
        <v>29</v>
      </c>
      <c r="K23" s="37">
        <v>30.566000000000003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15779</v>
      </c>
      <c r="D26" s="46">
        <f t="shared" ref="D26:K26" si="3">+D4+D8+D16+D24</f>
        <v>20495</v>
      </c>
      <c r="E26" s="46">
        <f t="shared" si="3"/>
        <v>24138</v>
      </c>
      <c r="F26" s="47">
        <f t="shared" si="3"/>
        <v>51987</v>
      </c>
      <c r="G26" s="46">
        <f t="shared" si="3"/>
        <v>53578</v>
      </c>
      <c r="H26" s="48">
        <f t="shared" si="3"/>
        <v>50520</v>
      </c>
      <c r="I26" s="46">
        <f t="shared" si="3"/>
        <v>48338</v>
      </c>
      <c r="J26" s="46">
        <f t="shared" si="3"/>
        <v>44378</v>
      </c>
      <c r="K26" s="46">
        <f t="shared" si="3"/>
        <v>41757.914000000004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C.2</vt:lpstr>
      <vt:lpstr>C.3</vt:lpstr>
      <vt:lpstr>C.4</vt:lpstr>
      <vt:lpstr>C.3.1</vt:lpstr>
      <vt:lpstr>C.4.1</vt:lpstr>
      <vt:lpstr>C.3.2</vt:lpstr>
      <vt:lpstr>C.4.2</vt:lpstr>
      <vt:lpstr>C.3.3</vt:lpstr>
      <vt:lpstr>C.4.3</vt:lpstr>
      <vt:lpstr>C.3.4</vt:lpstr>
      <vt:lpstr>C.4.4</vt:lpstr>
      <vt:lpstr>C.3.5</vt:lpstr>
      <vt:lpstr>C.4.5</vt:lpstr>
      <vt:lpstr>B.1</vt:lpstr>
      <vt:lpstr>B.2</vt:lpstr>
      <vt:lpstr>B.2.1</vt:lpstr>
      <vt:lpstr>B.2.2</vt:lpstr>
      <vt:lpstr>B.2.3</vt:lpstr>
      <vt:lpstr>B.2.4</vt:lpstr>
      <vt:lpstr>B.2.5</vt:lpstr>
      <vt:lpstr>B.1!Print_Area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Benjamin</dc:creator>
  <cp:lastModifiedBy>Andile Msane</cp:lastModifiedBy>
  <dcterms:created xsi:type="dcterms:W3CDTF">2014-05-29T13:01:49Z</dcterms:created>
  <dcterms:modified xsi:type="dcterms:W3CDTF">2014-05-30T13:05:20Z</dcterms:modified>
</cp:coreProperties>
</file>